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35" windowWidth="15300" windowHeight="8730"/>
  </bookViews>
  <sheets>
    <sheet name="Final" sheetId="1" r:id="rId1"/>
    <sheet name="Weightage Final" sheetId="2" r:id="rId2"/>
  </sheets>
  <calcPr calcId="125725"/>
</workbook>
</file>

<file path=xl/calcChain.xml><?xml version="1.0" encoding="utf-8"?>
<calcChain xmlns="http://schemas.openxmlformats.org/spreadsheetml/2006/main">
  <c r="K56" i="2"/>
  <c r="L36"/>
  <c r="L30"/>
  <c r="L19"/>
  <c r="L9"/>
  <c r="L4"/>
  <c r="N8" i="1"/>
  <c r="C4" i="2" s="1"/>
  <c r="N59" i="1"/>
  <c r="C55" i="2" s="1"/>
  <c r="N58" i="1"/>
  <c r="C54" i="2" s="1"/>
  <c r="N57" i="1"/>
  <c r="C53" i="2" s="1"/>
  <c r="N56" i="1"/>
  <c r="C52" i="2" s="1"/>
  <c r="N55" i="1"/>
  <c r="C51" i="2" s="1"/>
  <c r="N54" i="1"/>
  <c r="C50" i="2" s="1"/>
  <c r="N53" i="1"/>
  <c r="C49" i="2" s="1"/>
  <c r="N52" i="1"/>
  <c r="C48" i="2" s="1"/>
  <c r="N51" i="1"/>
  <c r="C47" i="2" s="1"/>
  <c r="N50" i="1"/>
  <c r="C46" i="2" s="1"/>
  <c r="N49" i="1"/>
  <c r="C45" i="2" s="1"/>
  <c r="N48" i="1"/>
  <c r="C44" i="2" s="1"/>
  <c r="N47" i="1"/>
  <c r="C43" i="2" s="1"/>
  <c r="N46" i="1"/>
  <c r="C42" i="2" s="1"/>
  <c r="N45" i="1"/>
  <c r="C41" i="2" s="1"/>
  <c r="N44" i="1"/>
  <c r="C40" i="2" s="1"/>
  <c r="N43" i="1"/>
  <c r="C39" i="2" s="1"/>
  <c r="N42" i="1"/>
  <c r="C38" i="2" s="1"/>
  <c r="N41" i="1"/>
  <c r="C37" i="2" s="1"/>
  <c r="N40" i="1"/>
  <c r="C36" i="2" s="1"/>
  <c r="D36" s="1"/>
  <c r="N39" i="1"/>
  <c r="C35" i="2" s="1"/>
  <c r="N38" i="1"/>
  <c r="C34" i="2" s="1"/>
  <c r="N37" i="1"/>
  <c r="C33" i="2" s="1"/>
  <c r="N36" i="1"/>
  <c r="C32" i="2" s="1"/>
  <c r="N35" i="1"/>
  <c r="C31" i="2" s="1"/>
  <c r="N34" i="1"/>
  <c r="C30" i="2" s="1"/>
  <c r="D30" s="1"/>
  <c r="N33" i="1"/>
  <c r="C29" i="2" s="1"/>
  <c r="N32" i="1"/>
  <c r="C28" i="2" s="1"/>
  <c r="N31" i="1"/>
  <c r="C27" i="2" s="1"/>
  <c r="N30" i="1"/>
  <c r="C26" i="2" s="1"/>
  <c r="N29" i="1"/>
  <c r="C25" i="2" s="1"/>
  <c r="N28" i="1"/>
  <c r="C24" i="2" s="1"/>
  <c r="N27" i="1"/>
  <c r="C23" i="2" s="1"/>
  <c r="N26" i="1"/>
  <c r="C22" i="2" s="1"/>
  <c r="N25" i="1"/>
  <c r="C21" i="2" s="1"/>
  <c r="N24" i="1"/>
  <c r="C20" i="2" s="1"/>
  <c r="N23" i="1"/>
  <c r="C19" i="2" s="1"/>
  <c r="N22" i="1"/>
  <c r="C18" i="2" s="1"/>
  <c r="N21" i="1"/>
  <c r="C17" i="2" s="1"/>
  <c r="N20" i="1"/>
  <c r="C16" i="2" s="1"/>
  <c r="N19" i="1"/>
  <c r="C15" i="2" s="1"/>
  <c r="N18" i="1"/>
  <c r="C14" i="2" s="1"/>
  <c r="N17" i="1"/>
  <c r="C13" i="2" s="1"/>
  <c r="N16" i="1"/>
  <c r="C12" i="2" s="1"/>
  <c r="N15" i="1"/>
  <c r="C11" i="2" s="1"/>
  <c r="N14" i="1"/>
  <c r="C10" i="2" s="1"/>
  <c r="N13" i="1"/>
  <c r="C9" i="2" s="1"/>
  <c r="D9" s="1"/>
  <c r="N12" i="1"/>
  <c r="C8" i="2" s="1"/>
  <c r="N11" i="1"/>
  <c r="C7" i="2" s="1"/>
  <c r="N10" i="1"/>
  <c r="C6" i="2" s="1"/>
  <c r="N9" i="1"/>
  <c r="C5" i="2" s="1"/>
  <c r="M11" i="1"/>
  <c r="M10"/>
  <c r="M9"/>
  <c r="M8"/>
  <c r="E4" i="2" s="1"/>
  <c r="M59" i="1"/>
  <c r="E55" i="2" s="1"/>
  <c r="M58" i="1"/>
  <c r="E54" i="2" s="1"/>
  <c r="M57" i="1"/>
  <c r="E53" i="2" s="1"/>
  <c r="M56" i="1"/>
  <c r="E52" i="2" s="1"/>
  <c r="M55" i="1"/>
  <c r="E51" i="2" s="1"/>
  <c r="M54" i="1"/>
  <c r="E50" i="2" s="1"/>
  <c r="M53" i="1"/>
  <c r="E49" i="2" s="1"/>
  <c r="M52" i="1"/>
  <c r="E48" i="2" s="1"/>
  <c r="M51" i="1"/>
  <c r="E47" i="2" s="1"/>
  <c r="M50" i="1"/>
  <c r="E46" i="2" s="1"/>
  <c r="M49" i="1"/>
  <c r="E45" i="2" s="1"/>
  <c r="M48" i="1"/>
  <c r="E44" i="2" s="1"/>
  <c r="M47" i="1"/>
  <c r="E43" i="2" s="1"/>
  <c r="M46" i="1"/>
  <c r="E42" i="2" s="1"/>
  <c r="M45" i="1"/>
  <c r="E41" i="2" s="1"/>
  <c r="M44" i="1"/>
  <c r="E40" i="2" s="1"/>
  <c r="M43" i="1"/>
  <c r="E39" i="2" s="1"/>
  <c r="M42" i="1"/>
  <c r="E38" i="2" s="1"/>
  <c r="M41" i="1"/>
  <c r="E37" i="2" s="1"/>
  <c r="M40" i="1"/>
  <c r="E36" i="2" s="1"/>
  <c r="M39" i="1"/>
  <c r="E35" i="2"/>
  <c r="M38" i="1"/>
  <c r="E34" i="2"/>
  <c r="M37" i="1"/>
  <c r="E33" i="2" s="1"/>
  <c r="M36" i="1"/>
  <c r="E32" i="2" s="1"/>
  <c r="M35" i="1"/>
  <c r="E31" i="2" s="1"/>
  <c r="M34" i="1"/>
  <c r="E30" i="2" s="1"/>
  <c r="M33" i="1"/>
  <c r="E29" i="2" s="1"/>
  <c r="M32" i="1"/>
  <c r="E28" i="2" s="1"/>
  <c r="M31" i="1"/>
  <c r="E27" i="2" s="1"/>
  <c r="M30" i="1"/>
  <c r="E26" i="2" s="1"/>
  <c r="M29" i="1"/>
  <c r="E25" i="2" s="1"/>
  <c r="M28" i="1"/>
  <c r="E24" i="2" s="1"/>
  <c r="M27" i="1"/>
  <c r="E23" i="2" s="1"/>
  <c r="M26" i="1"/>
  <c r="E22" i="2" s="1"/>
  <c r="M25" i="1"/>
  <c r="E21" i="2"/>
  <c r="M24" i="1"/>
  <c r="E20" i="2" s="1"/>
  <c r="M23" i="1"/>
  <c r="E19" i="2" s="1"/>
  <c r="M22" i="1"/>
  <c r="E18" i="2" s="1"/>
  <c r="M21" i="1"/>
  <c r="E17" i="2" s="1"/>
  <c r="M20" i="1"/>
  <c r="E16" i="2" s="1"/>
  <c r="M19" i="1"/>
  <c r="E15" i="2" s="1"/>
  <c r="M18" i="1"/>
  <c r="E14" i="2" s="1"/>
  <c r="M16" i="1"/>
  <c r="E12" i="2" s="1"/>
  <c r="M15" i="1"/>
  <c r="E11" i="2" s="1"/>
  <c r="M14" i="1"/>
  <c r="E10" i="2" s="1"/>
  <c r="M13" i="1"/>
  <c r="E9" i="2" s="1"/>
  <c r="E5"/>
  <c r="E6"/>
  <c r="E7"/>
  <c r="M17" i="1"/>
  <c r="E13" i="2" s="1"/>
  <c r="M12" i="1"/>
  <c r="E8" i="2" s="1"/>
  <c r="P11"/>
  <c r="P204" i="1"/>
  <c r="F202"/>
  <c r="R17"/>
  <c r="R2"/>
  <c r="R1" s="1"/>
  <c r="Q2"/>
  <c r="Q1" s="1"/>
  <c r="P2"/>
  <c r="P1" s="1"/>
  <c r="I35" i="2"/>
  <c r="I46"/>
  <c r="I49"/>
  <c r="I27"/>
  <c r="I15"/>
  <c r="I34"/>
  <c r="I20"/>
  <c r="I16"/>
  <c r="I55"/>
  <c r="I53"/>
  <c r="I51"/>
  <c r="I47"/>
  <c r="I45"/>
  <c r="I43"/>
  <c r="I41"/>
  <c r="I39"/>
  <c r="I33"/>
  <c r="I29"/>
  <c r="I25"/>
  <c r="I23"/>
  <c r="I21"/>
  <c r="I17"/>
  <c r="I13"/>
  <c r="I11"/>
  <c r="I9"/>
  <c r="I7"/>
  <c r="I5"/>
  <c r="I4"/>
  <c r="I54"/>
  <c r="I52"/>
  <c r="I50"/>
  <c r="I48"/>
  <c r="I44"/>
  <c r="I42"/>
  <c r="I40"/>
  <c r="I38"/>
  <c r="I36"/>
  <c r="I32"/>
  <c r="I30"/>
  <c r="I28"/>
  <c r="I26"/>
  <c r="I24"/>
  <c r="I22"/>
  <c r="I18"/>
  <c r="I14"/>
  <c r="I12"/>
  <c r="I10"/>
  <c r="I8"/>
  <c r="I6"/>
  <c r="I37"/>
  <c r="I31"/>
  <c r="I19"/>
  <c r="L56" l="1"/>
  <c r="M4" s="1"/>
  <c r="Q41" i="1"/>
  <c r="Q25"/>
  <c r="R41"/>
  <c r="R25"/>
  <c r="P41"/>
  <c r="G41" s="1"/>
  <c r="P25"/>
  <c r="G25" s="1"/>
  <c r="J9" i="2"/>
  <c r="Q17" i="1"/>
  <c r="Q13"/>
  <c r="J36" i="2"/>
  <c r="J30"/>
  <c r="J19"/>
  <c r="R158" i="1"/>
  <c r="R106"/>
  <c r="R21"/>
  <c r="R131"/>
  <c r="R13"/>
  <c r="R194"/>
  <c r="R185"/>
  <c r="R174"/>
  <c r="R167"/>
  <c r="R155"/>
  <c r="R140"/>
  <c r="R128"/>
  <c r="R113"/>
  <c r="R103"/>
  <c r="R92"/>
  <c r="R82"/>
  <c r="R74"/>
  <c r="R66"/>
  <c r="R50"/>
  <c r="R5"/>
  <c r="R31"/>
  <c r="R62"/>
  <c r="R148"/>
  <c r="R164"/>
  <c r="R182"/>
  <c r="R124"/>
  <c r="R38"/>
  <c r="R9"/>
  <c r="R121"/>
  <c r="R198"/>
  <c r="R191"/>
  <c r="R178"/>
  <c r="R170"/>
  <c r="R161"/>
  <c r="R144"/>
  <c r="R137"/>
  <c r="R117"/>
  <c r="R109"/>
  <c r="R96"/>
  <c r="R88"/>
  <c r="R78"/>
  <c r="R70"/>
  <c r="R54"/>
  <c r="R46"/>
  <c r="R35"/>
  <c r="R58"/>
  <c r="R100"/>
  <c r="R151"/>
  <c r="R188"/>
  <c r="Q151"/>
  <c r="Q124"/>
  <c r="Q58"/>
  <c r="Q35"/>
  <c r="Q109"/>
  <c r="Q117"/>
  <c r="Q174"/>
  <c r="Q194"/>
  <c r="Q9"/>
  <c r="Q21"/>
  <c r="Q38"/>
  <c r="Q46"/>
  <c r="Q54"/>
  <c r="Q70"/>
  <c r="Q78"/>
  <c r="Q88"/>
  <c r="Q96"/>
  <c r="Q140"/>
  <c r="Q131"/>
  <c r="Q62"/>
  <c r="Q5"/>
  <c r="Q31"/>
  <c r="Q113"/>
  <c r="Q170"/>
  <c r="Q178"/>
  <c r="Q198"/>
  <c r="Q50"/>
  <c r="Q66"/>
  <c r="Q74"/>
  <c r="Q82"/>
  <c r="Q92"/>
  <c r="Q144"/>
  <c r="P191"/>
  <c r="P17"/>
  <c r="G17" s="1"/>
  <c r="P62"/>
  <c r="P167"/>
  <c r="P9"/>
  <c r="G9" s="1"/>
  <c r="O7" s="1"/>
  <c r="F5" i="2" s="1"/>
  <c r="P58" i="1"/>
  <c r="G58" s="1"/>
  <c r="O19" s="1"/>
  <c r="F17" i="2" s="1"/>
  <c r="P155" i="1"/>
  <c r="G155" s="1"/>
  <c r="O44" s="1"/>
  <c r="F42" i="2" s="1"/>
  <c r="P198" i="1"/>
  <c r="G198" s="1"/>
  <c r="O57" s="1"/>
  <c r="F55" i="2" s="1"/>
  <c r="P188" i="1"/>
  <c r="G188" s="1"/>
  <c r="O54" s="1"/>
  <c r="F52" i="2" s="1"/>
  <c r="P178" i="1"/>
  <c r="G178" s="1"/>
  <c r="O51" s="1"/>
  <c r="F49" i="2" s="1"/>
  <c r="P170" i="1"/>
  <c r="G170" s="1"/>
  <c r="O49" s="1"/>
  <c r="F47" i="2" s="1"/>
  <c r="P158" i="1"/>
  <c r="G158" s="1"/>
  <c r="O45" s="1"/>
  <c r="F43" i="2" s="1"/>
  <c r="P144" i="1"/>
  <c r="P121"/>
  <c r="G121" s="1"/>
  <c r="O35" s="1"/>
  <c r="F33" i="2" s="1"/>
  <c r="P117" i="1"/>
  <c r="P109"/>
  <c r="G109" s="1"/>
  <c r="O32" s="1"/>
  <c r="F30" i="2" s="1"/>
  <c r="P100" i="1"/>
  <c r="G100" s="1"/>
  <c r="O29" s="1"/>
  <c r="F27" i="2" s="1"/>
  <c r="P92" i="1"/>
  <c r="G92" s="1"/>
  <c r="O27" s="1"/>
  <c r="F25" i="2" s="1"/>
  <c r="P82" i="1"/>
  <c r="P74"/>
  <c r="G74" s="1"/>
  <c r="O23" s="1"/>
  <c r="F21" i="2" s="1"/>
  <c r="P66" i="1"/>
  <c r="P50"/>
  <c r="G50" s="1"/>
  <c r="O17" s="1"/>
  <c r="F15" i="2" s="1"/>
  <c r="P31" i="1"/>
  <c r="P35"/>
  <c r="G35" s="1"/>
  <c r="P131"/>
  <c r="G131" s="1"/>
  <c r="O38" s="1"/>
  <c r="F36" i="2" s="1"/>
  <c r="P161" i="1"/>
  <c r="G161" s="1"/>
  <c r="O46" s="1"/>
  <c r="F44" i="2" s="1"/>
  <c r="P185" i="1"/>
  <c r="G185" s="1"/>
  <c r="O53" s="1"/>
  <c r="F51" i="2" s="1"/>
  <c r="P13" i="1"/>
  <c r="P38"/>
  <c r="G38" s="1"/>
  <c r="O14" s="1"/>
  <c r="F12" i="2" s="1"/>
  <c r="P151" i="1"/>
  <c r="P21"/>
  <c r="G21" s="1"/>
  <c r="O10" s="1"/>
  <c r="F8" i="2" s="1"/>
  <c r="P103" i="1"/>
  <c r="P194"/>
  <c r="G194" s="1"/>
  <c r="O56" s="1"/>
  <c r="F54" i="2" s="1"/>
  <c r="P182" i="1"/>
  <c r="G182" s="1"/>
  <c r="O52" s="1"/>
  <c r="F50" i="2" s="1"/>
  <c r="P174" i="1"/>
  <c r="G174" s="1"/>
  <c r="O50" s="1"/>
  <c r="F48" i="2" s="1"/>
  <c r="P164" i="1"/>
  <c r="P148"/>
  <c r="G148" s="1"/>
  <c r="O42" s="1"/>
  <c r="F40" i="2" s="1"/>
  <c r="P140" i="1"/>
  <c r="P113"/>
  <c r="G113" s="1"/>
  <c r="O33" s="1"/>
  <c r="F31" i="2" s="1"/>
  <c r="P106" i="1"/>
  <c r="G106" s="1"/>
  <c r="O31" s="1"/>
  <c r="F29" i="2" s="1"/>
  <c r="P96" i="1"/>
  <c r="G96" s="1"/>
  <c r="O28" s="1"/>
  <c r="F26" i="2" s="1"/>
  <c r="P88" i="1"/>
  <c r="P78"/>
  <c r="G78" s="1"/>
  <c r="O24" s="1"/>
  <c r="F22" i="2" s="1"/>
  <c r="P70" i="1"/>
  <c r="P54"/>
  <c r="G54" s="1"/>
  <c r="O18" s="1"/>
  <c r="F16" i="2" s="1"/>
  <c r="P46" i="1"/>
  <c r="P5"/>
  <c r="O15"/>
  <c r="F13" i="2" s="1"/>
  <c r="P124" i="1"/>
  <c r="G124" s="1"/>
  <c r="O36" s="1"/>
  <c r="F34" i="2" s="1"/>
  <c r="P128" i="1"/>
  <c r="G128" s="1"/>
  <c r="O37" s="1"/>
  <c r="F35" i="2" s="1"/>
  <c r="P137" i="1"/>
  <c r="G137" s="1"/>
  <c r="O39" s="1"/>
  <c r="F37" i="2" s="1"/>
  <c r="G164" i="1"/>
  <c r="O47" s="1"/>
  <c r="F45" i="2" s="1"/>
  <c r="G144" i="1"/>
  <c r="O41" s="1"/>
  <c r="F39" i="2" s="1"/>
  <c r="G167" i="1"/>
  <c r="O48" s="1"/>
  <c r="F46" i="2" s="1"/>
  <c r="G5" i="1"/>
  <c r="G191"/>
  <c r="O55" s="1"/>
  <c r="F53" i="2" s="1"/>
  <c r="G103" i="1"/>
  <c r="O30" s="1"/>
  <c r="F28" i="2" s="1"/>
  <c r="O11" i="1"/>
  <c r="F9" i="2" s="1"/>
  <c r="O9" i="1"/>
  <c r="F7" i="2" s="1"/>
  <c r="O6" i="1"/>
  <c r="F4" i="2" s="1"/>
  <c r="J4"/>
  <c r="J56" s="1"/>
  <c r="D19"/>
  <c r="E56"/>
  <c r="C56"/>
  <c r="D4"/>
  <c r="D56" s="1"/>
  <c r="M36" l="1"/>
  <c r="M30"/>
  <c r="M19"/>
  <c r="M9"/>
  <c r="M56" s="1"/>
  <c r="G31" i="1"/>
  <c r="O12" s="1"/>
  <c r="F10" i="2" s="1"/>
  <c r="G62" i="1"/>
  <c r="O20" s="1"/>
  <c r="F18" i="2" s="1"/>
  <c r="G46" i="1"/>
  <c r="O16" s="1"/>
  <c r="F14" i="2" s="1"/>
  <c r="G70" i="1"/>
  <c r="O22" s="1"/>
  <c r="F20" i="2" s="1"/>
  <c r="G88" i="1"/>
  <c r="O26" s="1"/>
  <c r="F24" i="2" s="1"/>
  <c r="G140" i="1"/>
  <c r="O40" s="1"/>
  <c r="F38" i="2" s="1"/>
  <c r="G151" i="1"/>
  <c r="O43" s="1"/>
  <c r="F41" i="2" s="1"/>
  <c r="G13" i="1"/>
  <c r="O8" s="1"/>
  <c r="F6" i="2" s="1"/>
  <c r="G66" i="1"/>
  <c r="G82"/>
  <c r="O25" s="1"/>
  <c r="F23" i="2" s="1"/>
  <c r="G117" i="1"/>
  <c r="O34" s="1"/>
  <c r="F32" i="2" s="1"/>
  <c r="H131" i="1"/>
  <c r="O5" s="1"/>
  <c r="H5"/>
  <c r="O1" s="1"/>
  <c r="G36" i="2" l="1"/>
  <c r="G202" i="1"/>
  <c r="K6" s="1"/>
  <c r="O21"/>
  <c r="F19" i="2" s="1"/>
  <c r="H66" i="1"/>
  <c r="H109"/>
  <c r="O13"/>
  <c r="F11" i="2" s="1"/>
  <c r="F56" s="1"/>
  <c r="H25" i="1"/>
  <c r="G9" i="2" s="1"/>
  <c r="G4"/>
  <c r="O3" i="1" l="1"/>
  <c r="G19" i="2"/>
  <c r="O4" i="1"/>
  <c r="G30" i="2"/>
  <c r="O2" i="1"/>
  <c r="G56" i="2"/>
  <c r="H202" i="1"/>
</calcChain>
</file>

<file path=xl/comments1.xml><?xml version="1.0" encoding="utf-8"?>
<comments xmlns="http://schemas.openxmlformats.org/spreadsheetml/2006/main">
  <authors>
    <author>ap0203el</author>
  </authors>
  <commentList>
    <comment ref="K7" authorId="0">
      <text>
        <r>
          <rPr>
            <b/>
            <sz val="12"/>
            <color indexed="81"/>
            <rFont val="Tahoma"/>
            <family val="2"/>
          </rPr>
          <t>ap0203el:</t>
        </r>
        <r>
          <rPr>
            <sz val="12"/>
            <color indexed="81"/>
            <rFont val="Tahoma"/>
            <family val="2"/>
          </rPr>
          <t xml:space="preserve">
Required materials to be purchased.</t>
        </r>
      </text>
    </comment>
    <comment ref="K8" authorId="0">
      <text>
        <r>
          <rPr>
            <b/>
            <sz val="12"/>
            <color indexed="81"/>
            <rFont val="Tahoma"/>
            <family val="2"/>
          </rPr>
          <t>ap0203el:</t>
        </r>
        <r>
          <rPr>
            <sz val="12"/>
            <color indexed="81"/>
            <rFont val="Tahoma"/>
            <family val="2"/>
          </rPr>
          <t xml:space="preserve">
Transport expenses for the trainer, for further requirement data to be collected with estimate.</t>
        </r>
      </text>
    </comment>
    <comment ref="K9" authorId="0">
      <text>
        <r>
          <rPr>
            <b/>
            <sz val="12"/>
            <color indexed="81"/>
            <rFont val="Tahoma"/>
            <family val="2"/>
          </rPr>
          <t>ap0203el:</t>
        </r>
        <r>
          <rPr>
            <sz val="12"/>
            <color indexed="81"/>
            <rFont val="Tahoma"/>
            <family val="2"/>
          </rPr>
          <t xml:space="preserve">
Funds allotted as requested.  </t>
        </r>
      </text>
    </comment>
    <comment ref="K14" authorId="0">
      <text>
        <r>
          <rPr>
            <b/>
            <sz val="12"/>
            <color indexed="81"/>
            <rFont val="Tahoma"/>
            <family val="2"/>
          </rPr>
          <t>ap0203el:</t>
        </r>
        <r>
          <rPr>
            <sz val="12"/>
            <color indexed="81"/>
            <rFont val="Tahoma"/>
            <family val="2"/>
          </rPr>
          <t xml:space="preserve">
Fund allotted to maintain the level.  
</t>
        </r>
      </text>
    </comment>
    <comment ref="K15" authorId="0">
      <text>
        <r>
          <rPr>
            <b/>
            <sz val="12"/>
            <color indexed="81"/>
            <rFont val="Tahoma"/>
            <family val="2"/>
          </rPr>
          <t>ap0203el:</t>
        </r>
        <r>
          <rPr>
            <sz val="12"/>
            <color indexed="81"/>
            <rFont val="Tahoma"/>
            <family val="2"/>
          </rPr>
          <t xml:space="preserve">
For details of action view other spread sheets.
</t>
        </r>
      </text>
    </comment>
    <comment ref="K16" authorId="0">
      <text>
        <r>
          <rPr>
            <b/>
            <sz val="12"/>
            <color indexed="81"/>
            <rFont val="Tahoma"/>
            <family val="2"/>
          </rPr>
          <t>ap0203el:</t>
        </r>
        <r>
          <rPr>
            <sz val="12"/>
            <color indexed="81"/>
            <rFont val="Tahoma"/>
            <family val="2"/>
          </rPr>
          <t xml:space="preserve">
For details of action view other spread sheets.
</t>
        </r>
      </text>
    </comment>
    <comment ref="K17" authorId="0">
      <text>
        <r>
          <rPr>
            <b/>
            <sz val="12"/>
            <color indexed="81"/>
            <rFont val="Tahoma"/>
            <family val="2"/>
          </rPr>
          <t>ap0203el:</t>
        </r>
        <r>
          <rPr>
            <sz val="12"/>
            <color indexed="81"/>
            <rFont val="Tahoma"/>
            <family val="2"/>
          </rPr>
          <t xml:space="preserve">
Allotted as estimated.</t>
        </r>
      </text>
    </comment>
    <comment ref="K18" authorId="0">
      <text>
        <r>
          <rPr>
            <b/>
            <sz val="12"/>
            <color indexed="81"/>
            <rFont val="Tahoma"/>
            <family val="2"/>
          </rPr>
          <t>ap0203el:</t>
        </r>
        <r>
          <rPr>
            <sz val="12"/>
            <color indexed="81"/>
            <rFont val="Tahoma"/>
            <family val="2"/>
          </rPr>
          <t xml:space="preserve">
Data to be collected for further improvement.</t>
        </r>
      </text>
    </comment>
    <comment ref="K19" authorId="0">
      <text>
        <r>
          <rPr>
            <b/>
            <sz val="12"/>
            <color indexed="81"/>
            <rFont val="Tahoma"/>
            <family val="2"/>
          </rPr>
          <t>ap0203el:</t>
        </r>
        <r>
          <rPr>
            <sz val="12"/>
            <color indexed="81"/>
            <rFont val="Tahoma"/>
            <family val="2"/>
          </rPr>
          <t xml:space="preserve">
Fund allotted to maintain the level.  
</t>
        </r>
      </text>
    </comment>
    <comment ref="K20" authorId="0">
      <text>
        <r>
          <rPr>
            <b/>
            <sz val="12"/>
            <color indexed="81"/>
            <rFont val="Tahoma"/>
            <family val="2"/>
          </rPr>
          <t>ap0203el:</t>
        </r>
        <r>
          <rPr>
            <sz val="12"/>
            <color indexed="81"/>
            <rFont val="Tahoma"/>
            <family val="2"/>
          </rPr>
          <t xml:space="preserve">
Fund allotted to maintain the level.  
</t>
        </r>
      </text>
    </comment>
    <comment ref="K22" authorId="0">
      <text>
        <r>
          <rPr>
            <b/>
            <sz val="12"/>
            <color indexed="81"/>
            <rFont val="Tahoma"/>
            <family val="2"/>
          </rPr>
          <t>ap0203el:</t>
        </r>
        <r>
          <rPr>
            <sz val="12"/>
            <color indexed="81"/>
            <rFont val="Tahoma"/>
            <family val="2"/>
          </rPr>
          <t xml:space="preserve">
Fund allotted to purchase required speakers.
</t>
        </r>
      </text>
    </comment>
    <comment ref="K23" authorId="0">
      <text>
        <r>
          <rPr>
            <b/>
            <sz val="12"/>
            <color indexed="81"/>
            <rFont val="Tahoma"/>
            <family val="2"/>
          </rPr>
          <t>ap0203el:</t>
        </r>
        <r>
          <rPr>
            <sz val="12"/>
            <color indexed="81"/>
            <rFont val="Tahoma"/>
            <family val="2"/>
          </rPr>
          <t xml:space="preserve">
Adjacent buildings can be surveyed for renting more rooms for conducting classes.  In the mean time feasibility for constructing extension building is possible, land availability with school can be studied.  
</t>
        </r>
      </text>
    </comment>
    <comment ref="K24" authorId="0">
      <text>
        <r>
          <rPr>
            <b/>
            <sz val="12"/>
            <color indexed="81"/>
            <rFont val="Tahoma"/>
            <family val="2"/>
          </rPr>
          <t>ap0203el:</t>
        </r>
        <r>
          <rPr>
            <sz val="12"/>
            <color indexed="81"/>
            <rFont val="Tahoma"/>
            <family val="2"/>
          </rPr>
          <t xml:space="preserve">
Importance to be given for this, interface media between teacher and student.
</t>
        </r>
      </text>
    </comment>
    <comment ref="K26" authorId="0">
      <text>
        <r>
          <rPr>
            <b/>
            <sz val="12"/>
            <color indexed="81"/>
            <rFont val="Tahoma"/>
            <family val="2"/>
          </rPr>
          <t>ap0203el:</t>
        </r>
        <r>
          <rPr>
            <sz val="12"/>
            <color indexed="81"/>
            <rFont val="Tahoma"/>
            <family val="2"/>
          </rPr>
          <t xml:space="preserve">
Details of books required, data to be collected for review and plan.</t>
        </r>
      </text>
    </comment>
    <comment ref="K28" authorId="0">
      <text>
        <r>
          <rPr>
            <b/>
            <sz val="12"/>
            <color indexed="81"/>
            <rFont val="Tahoma"/>
            <family val="2"/>
          </rPr>
          <t>ap0203el:</t>
        </r>
        <r>
          <rPr>
            <sz val="12"/>
            <color indexed="81"/>
            <rFont val="Tahoma"/>
            <family val="2"/>
          </rPr>
          <t xml:space="preserve">
Renting near by area.  For details of action view other spread sheets.
</t>
        </r>
      </text>
    </comment>
    <comment ref="K30" authorId="0">
      <text>
        <r>
          <rPr>
            <b/>
            <sz val="12"/>
            <color indexed="81"/>
            <rFont val="Tahoma"/>
            <family val="2"/>
          </rPr>
          <t xml:space="preserve">ap0203el:
</t>
        </r>
        <r>
          <rPr>
            <sz val="12"/>
            <color indexed="81"/>
            <rFont val="Tahoma"/>
            <family val="2"/>
          </rPr>
          <t xml:space="preserve">Funds allotted as required.
</t>
        </r>
      </text>
    </comment>
    <comment ref="K38" authorId="0">
      <text>
        <r>
          <rPr>
            <b/>
            <sz val="12"/>
            <color indexed="81"/>
            <rFont val="Tahoma"/>
            <family val="2"/>
          </rPr>
          <t xml:space="preserve">ap0203el:
</t>
        </r>
        <r>
          <rPr>
            <sz val="12"/>
            <color indexed="81"/>
            <rFont val="Tahoma"/>
            <family val="2"/>
          </rPr>
          <t xml:space="preserve">Data to be collected for improvement for review and plan
</t>
        </r>
      </text>
    </comment>
    <comment ref="K39" authorId="0">
      <text>
        <r>
          <rPr>
            <b/>
            <sz val="12"/>
            <color indexed="81"/>
            <rFont val="Tahoma"/>
            <family val="2"/>
          </rPr>
          <t>ap0203el:</t>
        </r>
        <r>
          <rPr>
            <sz val="12"/>
            <color indexed="81"/>
            <rFont val="Tahoma"/>
            <family val="2"/>
          </rPr>
          <t xml:space="preserve">
For details of action view other spread sheets.
</t>
        </r>
      </text>
    </comment>
    <comment ref="K41" authorId="0">
      <text>
        <r>
          <rPr>
            <b/>
            <sz val="12"/>
            <color indexed="81"/>
            <rFont val="Tahoma"/>
            <family val="2"/>
          </rPr>
          <t>ap0203el:</t>
        </r>
        <r>
          <rPr>
            <sz val="12"/>
            <color indexed="81"/>
            <rFont val="Tahoma"/>
            <family val="2"/>
          </rPr>
          <t xml:space="preserve">
Funds allotted as requested, for purchase of 4 notice boards.
</t>
        </r>
      </text>
    </comment>
    <comment ref="K44" authorId="0">
      <text>
        <r>
          <rPr>
            <b/>
            <sz val="12"/>
            <color indexed="81"/>
            <rFont val="Tahoma"/>
            <family val="2"/>
          </rPr>
          <t>ap0203el:</t>
        </r>
        <r>
          <rPr>
            <sz val="12"/>
            <color indexed="81"/>
            <rFont val="Tahoma"/>
            <family val="2"/>
          </rPr>
          <t xml:space="preserve">
For details of action view other spread sheets.
</t>
        </r>
      </text>
    </comment>
    <comment ref="K45" authorId="0">
      <text>
        <r>
          <rPr>
            <b/>
            <sz val="12"/>
            <color indexed="81"/>
            <rFont val="Tahoma"/>
            <family val="2"/>
          </rPr>
          <t>ap0203el:</t>
        </r>
        <r>
          <rPr>
            <sz val="12"/>
            <color indexed="81"/>
            <rFont val="Tahoma"/>
            <family val="2"/>
          </rPr>
          <t xml:space="preserve">
For details of action view other spread sheets.
</t>
        </r>
      </text>
    </comment>
    <comment ref="K46" authorId="0">
      <text>
        <r>
          <rPr>
            <b/>
            <sz val="12"/>
            <color indexed="81"/>
            <rFont val="Tahoma"/>
            <family val="2"/>
          </rPr>
          <t>ap0203el:</t>
        </r>
        <r>
          <rPr>
            <sz val="12"/>
            <color indexed="81"/>
            <rFont val="Tahoma"/>
            <family val="2"/>
          </rPr>
          <t xml:space="preserve">
For details of action view other spread sheets.
</t>
        </r>
      </text>
    </comment>
    <comment ref="K47" authorId="0">
      <text>
        <r>
          <rPr>
            <b/>
            <sz val="12"/>
            <color indexed="81"/>
            <rFont val="Tahoma"/>
            <family val="2"/>
          </rPr>
          <t>ap0203el:</t>
        </r>
        <r>
          <rPr>
            <sz val="12"/>
            <color indexed="81"/>
            <rFont val="Tahoma"/>
            <family val="2"/>
          </rPr>
          <t xml:space="preserve">
For details of action view other spread sheets.
</t>
        </r>
      </text>
    </comment>
    <comment ref="K48" authorId="0">
      <text>
        <r>
          <rPr>
            <b/>
            <sz val="12"/>
            <color indexed="81"/>
            <rFont val="Tahoma"/>
            <family val="2"/>
          </rPr>
          <t>ap0203el:</t>
        </r>
        <r>
          <rPr>
            <sz val="12"/>
            <color indexed="81"/>
            <rFont val="Tahoma"/>
            <family val="2"/>
          </rPr>
          <t xml:space="preserve">
Allotted as requested.
</t>
        </r>
      </text>
    </comment>
    <comment ref="K49" authorId="0">
      <text>
        <r>
          <rPr>
            <b/>
            <sz val="12"/>
            <color indexed="81"/>
            <rFont val="Tahoma"/>
            <family val="2"/>
          </rPr>
          <t>ap0203el:</t>
        </r>
        <r>
          <rPr>
            <sz val="12"/>
            <color indexed="81"/>
            <rFont val="Tahoma"/>
            <family val="2"/>
          </rPr>
          <t xml:space="preserve">
Allotted as requested.
</t>
        </r>
      </text>
    </comment>
    <comment ref="K50" authorId="0">
      <text>
        <r>
          <rPr>
            <b/>
            <sz val="12"/>
            <color indexed="81"/>
            <rFont val="Tahoma"/>
            <family val="2"/>
          </rPr>
          <t>ap0203el:</t>
        </r>
        <r>
          <rPr>
            <sz val="12"/>
            <color indexed="81"/>
            <rFont val="Tahoma"/>
            <family val="2"/>
          </rPr>
          <t xml:space="preserve">
Action plan to be prepared.  Fund allotted approx.
</t>
        </r>
      </text>
    </comment>
    <comment ref="K54" authorId="0">
      <text>
        <r>
          <rPr>
            <b/>
            <sz val="12"/>
            <color indexed="81"/>
            <rFont val="Tahoma"/>
            <family val="2"/>
          </rPr>
          <t>ap0203el:</t>
        </r>
        <r>
          <rPr>
            <sz val="12"/>
            <color indexed="81"/>
            <rFont val="Tahoma"/>
            <family val="2"/>
          </rPr>
          <t xml:space="preserve">
Data to be collected with estimate.
</t>
        </r>
      </text>
    </comment>
  </commentList>
</comments>
</file>

<file path=xl/sharedStrings.xml><?xml version="1.0" encoding="utf-8"?>
<sst xmlns="http://schemas.openxmlformats.org/spreadsheetml/2006/main" count="571" uniqueCount="180">
  <si>
    <r>
      <t xml:space="preserve">Substitute only one column if </t>
    </r>
    <r>
      <rPr>
        <b/>
        <sz val="14"/>
        <color indexed="60"/>
        <rFont val="Calibri"/>
        <family val="2"/>
      </rPr>
      <t>Good = 1</t>
    </r>
    <r>
      <rPr>
        <b/>
        <sz val="14"/>
        <color indexed="8"/>
        <rFont val="Calibri"/>
        <family val="2"/>
      </rPr>
      <t xml:space="preserve">; </t>
    </r>
    <r>
      <rPr>
        <b/>
        <sz val="14"/>
        <color indexed="40"/>
        <rFont val="Calibri"/>
        <family val="2"/>
      </rPr>
      <t>Above Ave = 2</t>
    </r>
    <r>
      <rPr>
        <b/>
        <sz val="14"/>
        <color indexed="8"/>
        <rFont val="Calibri"/>
        <family val="2"/>
      </rPr>
      <t xml:space="preserve">; </t>
    </r>
    <r>
      <rPr>
        <b/>
        <sz val="14"/>
        <color indexed="36"/>
        <rFont val="Calibri"/>
        <family val="2"/>
      </rPr>
      <t>Below Ave = 3</t>
    </r>
  </si>
  <si>
    <t>DETAILS</t>
  </si>
  <si>
    <t>Weightage</t>
  </si>
  <si>
    <t>Group Gain</t>
  </si>
  <si>
    <t>Remarks</t>
  </si>
  <si>
    <t>Substitute %</t>
  </si>
  <si>
    <t>This 3 columns will be hidden later</t>
  </si>
  <si>
    <t>Allotted</t>
  </si>
  <si>
    <t>Gained</t>
  </si>
  <si>
    <t>Good</t>
  </si>
  <si>
    <t>Above average</t>
  </si>
  <si>
    <t>Below average</t>
  </si>
  <si>
    <t>Physical Health care program</t>
  </si>
  <si>
    <t>HEALTH SAFETY &amp; ENVIRONMENT</t>
  </si>
  <si>
    <t>Above Ave.</t>
  </si>
  <si>
    <t>Below Ave.</t>
  </si>
  <si>
    <t>Total percentage</t>
  </si>
  <si>
    <t>BFI standard</t>
  </si>
  <si>
    <t>&gt;75%</t>
  </si>
  <si>
    <t>&gt;50%</t>
  </si>
  <si>
    <t>&lt;50%</t>
  </si>
  <si>
    <t>Emergency Exit</t>
  </si>
  <si>
    <t>Available</t>
  </si>
  <si>
    <t>Addl Nos. Required</t>
  </si>
  <si>
    <t>Not Available</t>
  </si>
  <si>
    <t>First Aid Box</t>
  </si>
  <si>
    <t>Fire Exting / Buckets</t>
  </si>
  <si>
    <t>Environment Awareness &amp;Surroundings</t>
  </si>
  <si>
    <t>Teaching Staff Strength</t>
  </si>
  <si>
    <t>EDUCATION</t>
  </si>
  <si>
    <t>Required</t>
  </si>
  <si>
    <t>Academic Book materials</t>
  </si>
  <si>
    <t>Availability</t>
  </si>
  <si>
    <t>Teachers Attendance</t>
  </si>
  <si>
    <t>Yearly school Average</t>
  </si>
  <si>
    <t>Students Attendance</t>
  </si>
  <si>
    <t>Students Pass %</t>
  </si>
  <si>
    <t>8th Standard</t>
  </si>
  <si>
    <t>10th Standard</t>
  </si>
  <si>
    <t>10+2 Standard</t>
  </si>
  <si>
    <t>Top score Mark</t>
  </si>
  <si>
    <t>&gt;90%</t>
  </si>
  <si>
    <t>&lt;60%</t>
  </si>
  <si>
    <t>Moral education</t>
  </si>
  <si>
    <t>Core education projects</t>
  </si>
  <si>
    <t>Rewards for students</t>
  </si>
  <si>
    <t>Neatness</t>
  </si>
  <si>
    <t>Over all students</t>
  </si>
  <si>
    <t>Drinking Water</t>
  </si>
  <si>
    <t>INFRA STRUCTURE</t>
  </si>
  <si>
    <t>To be Repaired</t>
  </si>
  <si>
    <t>Toilet</t>
  </si>
  <si>
    <t>Rainproofness</t>
  </si>
  <si>
    <t>No Leakage while raining</t>
  </si>
  <si>
    <t>Leaks occasionally</t>
  </si>
  <si>
    <t>Leaking badly</t>
  </si>
  <si>
    <t>Lab and TV equipments</t>
  </si>
  <si>
    <t>Addl Equipment Required</t>
  </si>
  <si>
    <t xml:space="preserve">No. of Class rooms </t>
  </si>
  <si>
    <t>Black Board</t>
  </si>
  <si>
    <t>National flag</t>
  </si>
  <si>
    <t>Library</t>
  </si>
  <si>
    <t>Addl books required</t>
  </si>
  <si>
    <t>Program Stage</t>
  </si>
  <si>
    <t>Play Ground</t>
  </si>
  <si>
    <t>Compound Wall/Fencing</t>
  </si>
  <si>
    <t>Lights &amp; Fans</t>
  </si>
  <si>
    <t>Table &amp; Chair</t>
  </si>
  <si>
    <t>Furniture (Cup Boards)</t>
  </si>
  <si>
    <t>Mike and Speakers</t>
  </si>
  <si>
    <t>Computer</t>
  </si>
  <si>
    <t>Internet</t>
  </si>
  <si>
    <t>Focal Point</t>
  </si>
  <si>
    <t>OTHERS</t>
  </si>
  <si>
    <t>Name of the Person</t>
  </si>
  <si>
    <t>Designation</t>
  </si>
  <si>
    <t>Level of Interaction</t>
  </si>
  <si>
    <t>Other NGO's Involved</t>
  </si>
  <si>
    <t>Yes</t>
  </si>
  <si>
    <t>No</t>
  </si>
  <si>
    <t>Mid Day Meal</t>
  </si>
  <si>
    <t>Practical Models</t>
  </si>
  <si>
    <t>Participation in Exhibition</t>
  </si>
  <si>
    <t>If Participating</t>
  </si>
  <si>
    <t>Not Participating</t>
  </si>
  <si>
    <t>Notice and Score boards</t>
  </si>
  <si>
    <t>Communication Tchrs with Studnt</t>
  </si>
  <si>
    <t>Effective</t>
  </si>
  <si>
    <t>Not Effective</t>
  </si>
  <si>
    <t>Communication Tchrs with Mgmt</t>
  </si>
  <si>
    <t>Parent Teachers Meeting</t>
  </si>
  <si>
    <t>Conducting</t>
  </si>
  <si>
    <t>Not conducting</t>
  </si>
  <si>
    <t>Feedback forms bet Tchrs &amp; Parent</t>
  </si>
  <si>
    <t>Data about parent</t>
  </si>
  <si>
    <t>Literate</t>
  </si>
  <si>
    <t>Illiterate</t>
  </si>
  <si>
    <t>Personality development program</t>
  </si>
  <si>
    <t>Sports Activities</t>
  </si>
  <si>
    <t>Very actively done</t>
  </si>
  <si>
    <t>Needs improvement</t>
  </si>
  <si>
    <t>Least priority given</t>
  </si>
  <si>
    <t xml:space="preserve">Sports Equipments </t>
  </si>
  <si>
    <t>Extra Curricular Activities</t>
  </si>
  <si>
    <t>School accessibility</t>
  </si>
  <si>
    <t>Bus Stop accessibility</t>
  </si>
  <si>
    <t>Drop outs</t>
  </si>
  <si>
    <t>No drop outs</t>
  </si>
  <si>
    <t>Drop out exists</t>
  </si>
  <si>
    <t>Rain water harvesting</t>
  </si>
  <si>
    <t>Scholarship and rewards frm Govt</t>
  </si>
  <si>
    <t>TOTAL</t>
  </si>
  <si>
    <t>THIS SCHOOL COMES IN GRADE 'B'</t>
  </si>
  <si>
    <t>If the Total Weightage Gained is</t>
  </si>
  <si>
    <t>School in 'A' grade</t>
  </si>
  <si>
    <t>&gt;60%</t>
  </si>
  <si>
    <t>School in 'B' Grade</t>
  </si>
  <si>
    <t>School in 'C' Grade</t>
  </si>
  <si>
    <t>Group</t>
  </si>
  <si>
    <t>Heading</t>
  </si>
  <si>
    <t>Weightage Assigned</t>
  </si>
  <si>
    <t>Group Total</t>
  </si>
  <si>
    <t>2011 Target</t>
  </si>
  <si>
    <t>Est Amount</t>
  </si>
  <si>
    <t>Exp Actual</t>
  </si>
  <si>
    <t>Safety</t>
  </si>
  <si>
    <t>Education</t>
  </si>
  <si>
    <t>Infrastructure</t>
  </si>
  <si>
    <t>Aminities</t>
  </si>
  <si>
    <t>Others</t>
  </si>
  <si>
    <t>Total</t>
  </si>
  <si>
    <t>INFRASTRUCTURE</t>
  </si>
  <si>
    <t>Scholarship and rewards from Govt</t>
  </si>
  <si>
    <t>Input  no</t>
  </si>
  <si>
    <t>Alloted wtge</t>
  </si>
  <si>
    <t>AMENITIES</t>
  </si>
  <si>
    <t>Not available</t>
  </si>
  <si>
    <r>
      <t xml:space="preserve">Audit input template sheet for </t>
    </r>
    <r>
      <rPr>
        <u/>
        <sz val="24"/>
        <color rgb="FFFF0000"/>
        <rFont val="Calibri"/>
        <family val="2"/>
      </rPr>
      <t>ERASINAM PALAYAM</t>
    </r>
    <r>
      <rPr>
        <u/>
        <sz val="24"/>
        <color indexed="8"/>
        <rFont val="Calibri"/>
        <family val="2"/>
      </rPr>
      <t xml:space="preserve"> Model School</t>
    </r>
  </si>
  <si>
    <t>IS, BFI, HM, YHM &amp; DI</t>
  </si>
  <si>
    <t>No data</t>
  </si>
  <si>
    <t>Black boards requires maintenance, hence they requesting 5 Nos. o f marker writing boards</t>
  </si>
  <si>
    <t>Bucket type required</t>
  </si>
  <si>
    <t>Fans 4 Nos. available, addl 2 nos required.  Lights ok</t>
  </si>
  <si>
    <t>No comments</t>
  </si>
  <si>
    <t>Not sufficient</t>
  </si>
  <si>
    <t>Commented as required improvement, details required</t>
  </si>
  <si>
    <t>Required 4 Nos.  At present how many available, no data</t>
  </si>
  <si>
    <t>To be done</t>
  </si>
  <si>
    <t>Needs 3 sets of  speaker for computer.  Science kit available</t>
  </si>
  <si>
    <t>Accessible</t>
  </si>
  <si>
    <t>G.MANIKANDAN</t>
  </si>
  <si>
    <t>92 students with 5 class rooms for Std I to VIII.  Required multi purpose room (computer room), requested from SSA. (Class rooms 4 or 5 to be conformed)</t>
  </si>
  <si>
    <t>4 teacher(incl HM)  for 92 students</t>
  </si>
  <si>
    <t>Data about level of interaction to be received</t>
  </si>
  <si>
    <t>No PTM conducted</t>
  </si>
  <si>
    <t>During morning prayer</t>
  </si>
  <si>
    <t>Needs fund for sports day celebrations Rs.1000/-</t>
  </si>
  <si>
    <t>Conducted annually twice</t>
  </si>
  <si>
    <t>Additional 1 teacher required and Salary is estimated as Rs.1500 x 12 = 18,000/-</t>
  </si>
  <si>
    <t>With the help of NGO,  SSA and INSPIRE.  Also in future it will be taken care by SSA</t>
  </si>
  <si>
    <t xml:space="preserve">Required to conduct Yoga, Crafts and arts materials.  Estimated as Rs.2000/-  </t>
  </si>
  <si>
    <t>Provides almost for all the students</t>
  </si>
  <si>
    <t>Required such as Globe-1, Scientist and Great leader Posters.</t>
  </si>
  <si>
    <t>Estimated as Rs.5000/- per annum.  Also splitup available.  For annual day celebrations estimated as Rs.10,000/-</t>
  </si>
  <si>
    <t>Most of them are Primary level</t>
  </si>
  <si>
    <t>OK (IS).  Required more books.  At present 80 books available which was donated by INDIA SUDAR.</t>
  </si>
  <si>
    <t>Good. HELPING MIND provided 1 no. of 1000 Ltrs. Water tank and toilet tap connections</t>
  </si>
  <si>
    <t>In school no details.  YOUNG HELPING MINDS provided chappels and hand writing books.  BFI provided Uniform cloths</t>
  </si>
  <si>
    <t>Speakers provided by BFI.  No data about mike.</t>
  </si>
  <si>
    <t>DREAM INDIA 2020 provided tables for computer.  INFOSYS PROVIDED 4 used computers.</t>
  </si>
  <si>
    <t>Given by government</t>
  </si>
  <si>
    <t>Since it is a middle school, all students are made promoted to next standard.</t>
  </si>
  <si>
    <t>Not applicable</t>
  </si>
  <si>
    <t>To be arranged</t>
  </si>
  <si>
    <t>To be planned</t>
  </si>
  <si>
    <t>Necessary trainings are given.  To be improved further</t>
  </si>
  <si>
    <r>
      <t xml:space="preserve">DETAILS OF WEIGHTAGE ALLOTTED FOR </t>
    </r>
    <r>
      <rPr>
        <b/>
        <u/>
        <sz val="22"/>
        <color rgb="FF00B0F0"/>
        <rFont val="Calibri"/>
        <family val="2"/>
      </rPr>
      <t>ERASINAM PALAYAM</t>
    </r>
    <r>
      <rPr>
        <b/>
        <u/>
        <sz val="22"/>
        <color indexed="60"/>
        <rFont val="Calibri"/>
        <family val="2"/>
      </rPr>
      <t xml:space="preserve"> Model school</t>
    </r>
  </si>
  <si>
    <t>Group Est</t>
  </si>
  <si>
    <t>% Contribution</t>
  </si>
  <si>
    <t>TO IMPROVE 14.59% FROM THE PRESENT LEVEL, IT REQUIRES RS.1,30,250/-</t>
  </si>
</sst>
</file>

<file path=xl/styles.xml><?xml version="1.0" encoding="utf-8"?>
<styleSheet xmlns="http://schemas.openxmlformats.org/spreadsheetml/2006/main">
  <fonts count="38">
    <font>
      <sz val="11"/>
      <color theme="1"/>
      <name val="Calibri"/>
      <family val="2"/>
      <scheme val="minor"/>
    </font>
    <font>
      <b/>
      <sz val="11"/>
      <color indexed="9"/>
      <name val="Calibri"/>
      <family val="2"/>
    </font>
    <font>
      <b/>
      <sz val="11"/>
      <color indexed="8"/>
      <name val="Calibri"/>
      <family val="2"/>
    </font>
    <font>
      <u/>
      <sz val="24"/>
      <color indexed="8"/>
      <name val="Calibri"/>
      <family val="2"/>
    </font>
    <font>
      <b/>
      <sz val="14"/>
      <color indexed="8"/>
      <name val="Calibri"/>
      <family val="2"/>
    </font>
    <font>
      <b/>
      <sz val="14"/>
      <color indexed="60"/>
      <name val="Calibri"/>
      <family val="2"/>
    </font>
    <font>
      <b/>
      <sz val="14"/>
      <color indexed="40"/>
      <name val="Calibri"/>
      <family val="2"/>
    </font>
    <font>
      <b/>
      <sz val="14"/>
      <color indexed="36"/>
      <name val="Calibri"/>
      <family val="2"/>
    </font>
    <font>
      <b/>
      <sz val="18"/>
      <color indexed="8"/>
      <name val="Calibri"/>
      <family val="2"/>
    </font>
    <font>
      <b/>
      <sz val="11"/>
      <color indexed="10"/>
      <name val="Calibri"/>
      <family val="2"/>
    </font>
    <font>
      <b/>
      <sz val="12"/>
      <color indexed="60"/>
      <name val="Calibri"/>
      <family val="2"/>
    </font>
    <font>
      <b/>
      <sz val="11"/>
      <color indexed="60"/>
      <name val="Calibri"/>
      <family val="2"/>
    </font>
    <font>
      <b/>
      <sz val="11"/>
      <color indexed="17"/>
      <name val="Calibri"/>
      <family val="2"/>
    </font>
    <font>
      <sz val="16"/>
      <color indexed="60"/>
      <name val="Calibri"/>
      <family val="2"/>
    </font>
    <font>
      <sz val="24"/>
      <color indexed="10"/>
      <name val="Calibri"/>
      <family val="2"/>
    </font>
    <font>
      <b/>
      <sz val="14"/>
      <color indexed="10"/>
      <name val="Calibri"/>
      <family val="2"/>
    </font>
    <font>
      <sz val="50"/>
      <color indexed="30"/>
      <name val="Calibri"/>
      <family val="2"/>
    </font>
    <font>
      <b/>
      <sz val="36"/>
      <color indexed="36"/>
      <name val="Calibri"/>
      <family val="2"/>
    </font>
    <font>
      <sz val="36"/>
      <color indexed="30"/>
      <name val="Calibri"/>
      <family val="2"/>
    </font>
    <font>
      <sz val="48"/>
      <color indexed="51"/>
      <name val="Calibri"/>
      <family val="2"/>
    </font>
    <font>
      <b/>
      <sz val="10"/>
      <color indexed="60"/>
      <name val="Calibri"/>
      <family val="2"/>
    </font>
    <font>
      <b/>
      <sz val="20"/>
      <color indexed="8"/>
      <name val="Calibri"/>
      <family val="2"/>
    </font>
    <font>
      <b/>
      <sz val="20"/>
      <color indexed="9"/>
      <name val="Calibri"/>
      <family val="2"/>
    </font>
    <font>
      <b/>
      <u/>
      <sz val="22"/>
      <color indexed="60"/>
      <name val="Calibri"/>
      <family val="2"/>
    </font>
    <font>
      <b/>
      <sz val="11"/>
      <name val="Calibri"/>
      <family val="2"/>
    </font>
    <font>
      <sz val="20"/>
      <color indexed="60"/>
      <name val="Calibri"/>
      <family val="2"/>
    </font>
    <font>
      <sz val="28"/>
      <color indexed="60"/>
      <name val="Calibri"/>
      <family val="2"/>
    </font>
    <font>
      <b/>
      <sz val="10"/>
      <name val="Calibri"/>
      <family val="2"/>
    </font>
    <font>
      <b/>
      <sz val="24"/>
      <color indexed="8"/>
      <name val="Calibri"/>
      <family val="2"/>
    </font>
    <font>
      <sz val="11"/>
      <name val="Calibri"/>
      <family val="2"/>
    </font>
    <font>
      <b/>
      <sz val="22"/>
      <color indexed="8"/>
      <name val="Calibri"/>
      <family val="2"/>
    </font>
    <font>
      <b/>
      <sz val="24"/>
      <color indexed="60"/>
      <name val="Calibri"/>
      <family val="2"/>
    </font>
    <font>
      <u/>
      <sz val="24"/>
      <color rgb="FFFF0000"/>
      <name val="Calibri"/>
      <family val="2"/>
    </font>
    <font>
      <b/>
      <u/>
      <sz val="22"/>
      <color rgb="FF00B0F0"/>
      <name val="Calibri"/>
      <family val="2"/>
    </font>
    <font>
      <sz val="14"/>
      <color theme="1"/>
      <name val="Calibri"/>
      <family val="2"/>
      <scheme val="minor"/>
    </font>
    <font>
      <b/>
      <sz val="12"/>
      <color indexed="81"/>
      <name val="Tahoma"/>
      <family val="2"/>
    </font>
    <font>
      <sz val="12"/>
      <color indexed="81"/>
      <name val="Tahoma"/>
      <family val="2"/>
    </font>
    <font>
      <b/>
      <sz val="20"/>
      <color rgb="FF0000FF"/>
      <name val="Calibri"/>
      <family val="2"/>
      <scheme val="minor"/>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3" tint="0.59999389629810485"/>
        <bgColor indexed="64"/>
      </patternFill>
    </fill>
  </fills>
  <borders count="2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1">
    <xf numFmtId="0" fontId="0" fillId="0" borderId="0"/>
  </cellStyleXfs>
  <cellXfs count="127">
    <xf numFmtId="0" fontId="0" fillId="0" borderId="0" xfId="0"/>
    <xf numFmtId="0" fontId="0" fillId="0" borderId="0" xfId="0" applyProtection="1">
      <protection locked="0"/>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0" fillId="0" borderId="0" xfId="0" applyAlignment="1" applyProtection="1">
      <alignment wrapText="1"/>
      <protection locked="0"/>
    </xf>
    <xf numFmtId="0" fontId="2" fillId="0" borderId="3" xfId="0" applyFont="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2" xfId="0" applyBorder="1" applyAlignment="1" applyProtection="1">
      <alignment horizontal="center" vertical="center"/>
      <protection locked="0"/>
    </xf>
    <xf numFmtId="2" fontId="28" fillId="0" borderId="4" xfId="0" applyNumberFormat="1" applyFont="1" applyBorder="1" applyAlignment="1" applyProtection="1">
      <alignment horizontal="center"/>
      <protection locked="0"/>
    </xf>
    <xf numFmtId="0" fontId="29" fillId="3" borderId="0" xfId="0" applyFont="1" applyFill="1" applyAlignment="1" applyProtection="1">
      <alignment wrapText="1"/>
      <protection locked="0"/>
    </xf>
    <xf numFmtId="0" fontId="2" fillId="0" borderId="5" xfId="0" applyFont="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4" fillId="3" borderId="2" xfId="0" applyFont="1" applyFill="1" applyBorder="1" applyAlignment="1" applyProtection="1">
      <alignment vertical="center" wrapText="1"/>
    </xf>
    <xf numFmtId="0" fontId="2" fillId="0" borderId="2"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2" xfId="0" applyFont="1" applyBorder="1" applyAlignment="1" applyProtection="1">
      <alignment wrapText="1"/>
    </xf>
    <xf numFmtId="0" fontId="27" fillId="3" borderId="2" xfId="0" applyFont="1" applyFill="1" applyBorder="1" applyAlignment="1" applyProtection="1">
      <alignment vertical="center" wrapText="1"/>
    </xf>
    <xf numFmtId="0" fontId="1" fillId="0" borderId="4" xfId="0" applyFont="1" applyBorder="1" applyAlignment="1" applyProtection="1">
      <alignment horizontal="center"/>
    </xf>
    <xf numFmtId="2" fontId="28" fillId="0" borderId="4" xfId="0" applyNumberFormat="1" applyFont="1" applyBorder="1" applyAlignment="1" applyProtection="1">
      <alignment horizontal="center"/>
    </xf>
    <xf numFmtId="0" fontId="0" fillId="0" borderId="8" xfId="0" applyBorder="1" applyProtection="1"/>
    <xf numFmtId="0" fontId="0" fillId="0" borderId="9" xfId="0" applyBorder="1" applyProtection="1"/>
    <xf numFmtId="0" fontId="3"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2" borderId="0" xfId="0" applyFill="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5" fillId="2" borderId="0" xfId="0" applyFont="1" applyFill="1" applyBorder="1" applyAlignment="1" applyProtection="1">
      <alignment horizontal="center" vertical="center"/>
      <protection locked="0"/>
    </xf>
    <xf numFmtId="0" fontId="10" fillId="0" borderId="0" xfId="0" applyFont="1" applyBorder="1" applyAlignment="1" applyProtection="1">
      <alignment horizontal="center" vertical="center" wrapText="1"/>
      <protection locked="0"/>
    </xf>
    <xf numFmtId="0" fontId="8" fillId="2" borderId="2"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0" fillId="0" borderId="0" xfId="0" applyBorder="1" applyAlignment="1" applyProtection="1">
      <alignment horizontal="center" vertical="center" wrapText="1"/>
      <protection locked="0"/>
    </xf>
    <xf numFmtId="0" fontId="0" fillId="3" borderId="0" xfId="0" applyFill="1" applyAlignment="1" applyProtection="1">
      <alignment horizontal="center" vertical="center"/>
      <protection locked="0"/>
    </xf>
    <xf numFmtId="0" fontId="0" fillId="0" borderId="0" xfId="0" applyAlignment="1" applyProtection="1">
      <alignment horizontal="center" vertical="center" wrapText="1"/>
      <protection locked="0"/>
    </xf>
    <xf numFmtId="0" fontId="3" fillId="0" borderId="0" xfId="0" applyFont="1" applyAlignment="1" applyProtection="1">
      <alignment horizontal="center" vertical="center"/>
    </xf>
    <xf numFmtId="0" fontId="0" fillId="0" borderId="0" xfId="0" applyAlignment="1" applyProtection="1">
      <alignment vertical="center" wrapText="1"/>
    </xf>
    <xf numFmtId="2" fontId="10" fillId="0" borderId="2" xfId="0" applyNumberFormat="1"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1" fillId="3" borderId="2" xfId="0" applyFont="1" applyFill="1" applyBorder="1" applyAlignment="1" applyProtection="1">
      <alignment vertical="center"/>
    </xf>
    <xf numFmtId="0" fontId="0" fillId="0" borderId="2" xfId="0" applyBorder="1" applyAlignment="1" applyProtection="1">
      <alignment horizontal="center" vertical="center"/>
    </xf>
    <xf numFmtId="0" fontId="0" fillId="0" borderId="2" xfId="0" applyBorder="1" applyAlignment="1" applyProtection="1">
      <alignment vertical="center"/>
    </xf>
    <xf numFmtId="0" fontId="0" fillId="0" borderId="2" xfId="0" applyFill="1" applyBorder="1" applyAlignment="1" applyProtection="1">
      <alignment vertical="center"/>
    </xf>
    <xf numFmtId="0" fontId="11" fillId="0" borderId="2" xfId="0" applyFont="1" applyBorder="1" applyAlignment="1" applyProtection="1">
      <alignment vertical="center"/>
    </xf>
    <xf numFmtId="0" fontId="0" fillId="3" borderId="2" xfId="0" applyFill="1" applyBorder="1" applyAlignment="1" applyProtection="1">
      <alignment vertical="center"/>
    </xf>
    <xf numFmtId="0" fontId="20" fillId="3" borderId="2" xfId="0" applyFont="1" applyFill="1" applyBorder="1" applyAlignment="1" applyProtection="1">
      <alignment vertical="center"/>
    </xf>
    <xf numFmtId="0" fontId="21" fillId="0" borderId="2" xfId="0" applyFont="1" applyBorder="1" applyAlignment="1" applyProtection="1">
      <alignment horizontal="center" vertical="center"/>
    </xf>
    <xf numFmtId="2" fontId="21" fillId="0" borderId="2" xfId="0" applyNumberFormat="1" applyFont="1" applyBorder="1" applyAlignment="1" applyProtection="1">
      <alignment horizontal="center" vertical="center"/>
    </xf>
    <xf numFmtId="2" fontId="22" fillId="0" borderId="2" xfId="0" applyNumberFormat="1" applyFont="1" applyBorder="1" applyAlignment="1" applyProtection="1">
      <alignment horizontal="center" vertical="center"/>
    </xf>
    <xf numFmtId="0" fontId="0" fillId="0" borderId="0" xfId="0" applyBorder="1" applyAlignment="1" applyProtection="1">
      <alignment horizontal="center" vertical="center" wrapText="1"/>
    </xf>
    <xf numFmtId="0" fontId="0" fillId="0" borderId="0" xfId="0" applyAlignment="1" applyProtection="1">
      <alignment vertical="center"/>
    </xf>
    <xf numFmtId="0" fontId="0" fillId="0" borderId="0" xfId="0" applyAlignment="1" applyProtection="1">
      <alignment horizontal="center" vertical="center"/>
    </xf>
    <xf numFmtId="0" fontId="30" fillId="0" borderId="4" xfId="0" applyFont="1" applyBorder="1" applyAlignment="1" applyProtection="1">
      <alignment horizontal="center"/>
    </xf>
    <xf numFmtId="2" fontId="31" fillId="0" borderId="4" xfId="0" applyNumberFormat="1" applyFont="1" applyBorder="1" applyAlignment="1" applyProtection="1">
      <alignment horizontal="center"/>
    </xf>
    <xf numFmtId="0" fontId="23" fillId="0" borderId="0" xfId="0" applyFont="1" applyAlignment="1" applyProtection="1">
      <alignment vertical="center"/>
    </xf>
    <xf numFmtId="0" fontId="11" fillId="5" borderId="2" xfId="0" applyFont="1" applyFill="1" applyBorder="1" applyAlignment="1" applyProtection="1">
      <alignment vertical="center"/>
    </xf>
    <xf numFmtId="0" fontId="0" fillId="5" borderId="2" xfId="0" applyFill="1" applyBorder="1" applyAlignment="1" applyProtection="1">
      <alignment vertical="center"/>
    </xf>
    <xf numFmtId="0" fontId="11" fillId="6" borderId="2" xfId="0" applyFont="1" applyFill="1" applyBorder="1" applyAlignment="1" applyProtection="1">
      <alignment vertical="center"/>
    </xf>
    <xf numFmtId="0" fontId="11" fillId="6" borderId="2" xfId="0" applyFont="1" applyFill="1" applyBorder="1" applyAlignment="1" applyProtection="1">
      <alignment vertical="center" wrapText="1"/>
    </xf>
    <xf numFmtId="0" fontId="2" fillId="0" borderId="17" xfId="0" applyFont="1" applyBorder="1" applyAlignment="1" applyProtection="1">
      <alignment horizontal="center" vertical="center" wrapText="1"/>
    </xf>
    <xf numFmtId="2" fontId="34" fillId="0" borderId="2" xfId="0" applyNumberFormat="1" applyFont="1" applyBorder="1" applyAlignment="1" applyProtection="1">
      <alignment vertical="center"/>
    </xf>
    <xf numFmtId="2" fontId="34" fillId="0" borderId="4" xfId="0" applyNumberFormat="1" applyFont="1" applyBorder="1" applyAlignment="1" applyProtection="1">
      <alignment vertical="center"/>
    </xf>
    <xf numFmtId="2" fontId="34" fillId="0" borderId="4" xfId="0" applyNumberFormat="1" applyFont="1" applyBorder="1" applyAlignment="1" applyProtection="1">
      <alignment horizontal="center" vertical="center"/>
    </xf>
    <xf numFmtId="2" fontId="0" fillId="0" borderId="0" xfId="0" applyNumberFormat="1" applyProtection="1">
      <protection locked="0"/>
    </xf>
    <xf numFmtId="0" fontId="3" fillId="0" borderId="0" xfId="0" applyFont="1" applyAlignment="1" applyProtection="1">
      <alignment horizontal="center" vertical="center"/>
    </xf>
    <xf numFmtId="0" fontId="4" fillId="0" borderId="14" xfId="0" applyFont="1" applyBorder="1" applyAlignment="1" applyProtection="1">
      <alignment horizontal="center" vertical="center"/>
    </xf>
    <xf numFmtId="0" fontId="8" fillId="0" borderId="2"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2" xfId="0" applyFont="1" applyBorder="1" applyAlignment="1" applyProtection="1">
      <alignment horizontal="center" vertical="center" wrapText="1"/>
    </xf>
    <xf numFmtId="0" fontId="5" fillId="2" borderId="2" xfId="0" applyFont="1" applyFill="1" applyBorder="1" applyAlignment="1" applyProtection="1">
      <alignment horizontal="center" vertical="center"/>
    </xf>
    <xf numFmtId="0" fontId="9" fillId="0" borderId="2"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textRotation="255"/>
    </xf>
    <xf numFmtId="0" fontId="0" fillId="0" borderId="2" xfId="0" applyBorder="1" applyAlignment="1" applyProtection="1">
      <alignment horizontal="center" vertical="center"/>
    </xf>
    <xf numFmtId="0" fontId="0" fillId="0" borderId="2" xfId="0" applyBorder="1" applyAlignment="1" applyProtection="1">
      <alignment horizontal="center" vertical="center" wrapText="1"/>
    </xf>
    <xf numFmtId="0" fontId="0" fillId="0" borderId="2" xfId="0" applyBorder="1" applyAlignment="1" applyProtection="1">
      <alignment horizontal="center" vertical="center"/>
      <protection locked="0"/>
    </xf>
    <xf numFmtId="0" fontId="13" fillId="0" borderId="2" xfId="0" applyFont="1" applyBorder="1" applyAlignment="1" applyProtection="1">
      <alignment horizontal="center" vertical="center" wrapText="1"/>
    </xf>
    <xf numFmtId="2" fontId="14" fillId="0" borderId="2" xfId="0" applyNumberFormat="1" applyFont="1" applyBorder="1" applyAlignment="1" applyProtection="1">
      <alignment horizontal="center" vertical="center" wrapText="1"/>
    </xf>
    <xf numFmtId="0" fontId="15" fillId="2" borderId="2" xfId="0" applyFont="1" applyFill="1" applyBorder="1" applyAlignment="1" applyProtection="1">
      <alignment horizontal="center" vertical="center"/>
      <protection locked="0"/>
    </xf>
    <xf numFmtId="0" fontId="0" fillId="0" borderId="2" xfId="0" applyFill="1" applyBorder="1" applyAlignment="1" applyProtection="1">
      <alignment horizontal="center" vertical="center"/>
    </xf>
    <xf numFmtId="1" fontId="0" fillId="4" borderId="2" xfId="0" applyNumberFormat="1" applyFill="1" applyBorder="1" applyAlignment="1" applyProtection="1">
      <alignment horizontal="center" vertical="center"/>
      <protection locked="0"/>
    </xf>
    <xf numFmtId="1" fontId="0" fillId="4" borderId="2" xfId="0" applyNumberFormat="1" applyFont="1"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2" xfId="0" applyFont="1" applyFill="1" applyBorder="1" applyAlignment="1" applyProtection="1">
      <alignment horizontal="center" vertical="center"/>
      <protection locked="0"/>
    </xf>
    <xf numFmtId="9" fontId="0" fillId="0" borderId="2" xfId="0" applyNumberForma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16" fillId="0" borderId="2" xfId="0" applyFont="1" applyBorder="1" applyAlignment="1" applyProtection="1">
      <alignment horizontal="center" vertical="center" textRotation="255"/>
    </xf>
    <xf numFmtId="0" fontId="0" fillId="0" borderId="3"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5" fillId="2" borderId="13"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7" fillId="0" borderId="2" xfId="0" applyFont="1" applyBorder="1" applyAlignment="1" applyProtection="1">
      <alignment horizontal="center" vertical="center" textRotation="255"/>
    </xf>
    <xf numFmtId="0" fontId="18" fillId="0" borderId="2" xfId="0" applyFont="1" applyBorder="1" applyAlignment="1" applyProtection="1">
      <alignment horizontal="center" vertical="center" textRotation="255"/>
    </xf>
    <xf numFmtId="0" fontId="19" fillId="0" borderId="2" xfId="0" applyFont="1" applyBorder="1" applyAlignment="1" applyProtection="1">
      <alignment horizontal="center" vertical="center" textRotation="255"/>
    </xf>
    <xf numFmtId="0" fontId="21" fillId="0" borderId="2" xfId="0" applyFont="1" applyBorder="1" applyAlignment="1" applyProtection="1">
      <alignment horizontal="right" vertical="center"/>
    </xf>
    <xf numFmtId="0" fontId="22" fillId="0" borderId="2" xfId="0" applyFont="1" applyBorder="1" applyAlignment="1" applyProtection="1">
      <alignment horizontal="center" vertical="center"/>
    </xf>
    <xf numFmtId="0" fontId="8" fillId="2" borderId="12"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30" fillId="0" borderId="16" xfId="0" applyFont="1" applyBorder="1" applyAlignment="1" applyProtection="1">
      <alignment horizontal="right"/>
    </xf>
    <xf numFmtId="0" fontId="30" fillId="0" borderId="4" xfId="0" applyFont="1" applyBorder="1" applyAlignment="1" applyProtection="1">
      <alignment horizontal="right"/>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0" fillId="0" borderId="20" xfId="0" applyFont="1" applyBorder="1" applyAlignment="1" applyProtection="1">
      <alignment horizontal="center" textRotation="255"/>
    </xf>
    <xf numFmtId="0" fontId="12" fillId="0" borderId="21"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0" fontId="12" fillId="0" borderId="23" xfId="0" applyFont="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5" fillId="0" borderId="3" xfId="0" applyFont="1" applyBorder="1" applyAlignment="1" applyProtection="1">
      <alignment horizontal="center" vertical="center"/>
    </xf>
    <xf numFmtId="0" fontId="25" fillId="0" borderId="10" xfId="0" applyFont="1" applyBorder="1" applyAlignment="1" applyProtection="1">
      <alignment horizontal="center" vertical="center"/>
    </xf>
    <xf numFmtId="0" fontId="25" fillId="0" borderId="11" xfId="0" applyFont="1" applyBorder="1" applyAlignment="1" applyProtection="1">
      <alignment horizontal="center" vertical="center"/>
    </xf>
    <xf numFmtId="0" fontId="25" fillId="0" borderId="2" xfId="0" applyFont="1" applyBorder="1" applyAlignment="1" applyProtection="1">
      <alignment horizontal="center" vertical="center"/>
    </xf>
    <xf numFmtId="0" fontId="10" fillId="0" borderId="20" xfId="0" applyFont="1" applyBorder="1" applyAlignment="1" applyProtection="1">
      <alignment horizontal="center" vertical="center" textRotation="255"/>
    </xf>
    <xf numFmtId="0" fontId="26" fillId="0" borderId="20" xfId="0" applyFont="1" applyBorder="1" applyAlignment="1" applyProtection="1">
      <alignment horizontal="center" vertical="center" textRotation="255"/>
    </xf>
    <xf numFmtId="0" fontId="11" fillId="0" borderId="20" xfId="0" applyFont="1" applyBorder="1" applyAlignment="1" applyProtection="1">
      <alignment horizontal="center" vertical="center" textRotation="255"/>
    </xf>
    <xf numFmtId="2" fontId="34" fillId="0" borderId="3" xfId="0" applyNumberFormat="1" applyFont="1" applyBorder="1" applyAlignment="1" applyProtection="1">
      <alignment horizontal="center" vertical="center"/>
    </xf>
    <xf numFmtId="2" fontId="34" fillId="0" borderId="10" xfId="0" applyNumberFormat="1" applyFont="1" applyBorder="1" applyAlignment="1" applyProtection="1">
      <alignment horizontal="center" vertical="center"/>
    </xf>
    <xf numFmtId="2" fontId="34" fillId="0" borderId="11" xfId="0" applyNumberFormat="1" applyFont="1" applyBorder="1" applyAlignment="1" applyProtection="1">
      <alignment horizontal="center" vertical="center"/>
    </xf>
    <xf numFmtId="0" fontId="37" fillId="0" borderId="0" xfId="0" applyFont="1" applyAlignment="1" applyProtection="1">
      <alignment horizontal="center" vertical="center"/>
      <protection locked="0"/>
    </xf>
    <xf numFmtId="0" fontId="23" fillId="0" borderId="15" xfId="0" applyFont="1" applyBorder="1" applyAlignment="1" applyProtection="1">
      <alignment horizontal="center" vertical="center"/>
    </xf>
  </cellXfs>
  <cellStyles count="1">
    <cellStyle name="Normal" xfId="0" builtinId="0"/>
  </cellStyles>
  <dxfs count="1">
    <dxf>
      <font>
        <b/>
        <i val="0"/>
        <condense val="0"/>
        <extend val="0"/>
        <color indexed="16"/>
      </font>
      <fill>
        <patternFill>
          <bgColor indexed="5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R209"/>
  <sheetViews>
    <sheetView showGridLines="0" tabSelected="1" zoomScale="65" zoomScaleNormal="65" workbookViewId="0">
      <selection activeCell="C171" sqref="C171:D171"/>
    </sheetView>
  </sheetViews>
  <sheetFormatPr defaultColWidth="9.140625" defaultRowHeight="20.100000000000001" customHeight="1"/>
  <cols>
    <col min="1" max="1" width="44.140625" style="28" bestFit="1" customWidth="1"/>
    <col min="2" max="3" width="16.28515625" style="26" bestFit="1" customWidth="1"/>
    <col min="4" max="4" width="15.5703125" style="26" bestFit="1" customWidth="1"/>
    <col min="5" max="6" width="9.140625" style="28"/>
    <col min="7" max="7" width="10.85546875" style="28" bestFit="1" customWidth="1"/>
    <col min="8" max="8" width="10" style="28" bestFit="1" customWidth="1"/>
    <col min="9" max="9" width="27.7109375" style="29" customWidth="1"/>
    <col min="10" max="10" width="18.28515625" style="29" customWidth="1"/>
    <col min="11" max="11" width="13.85546875" style="29" customWidth="1"/>
    <col min="12" max="12" width="12.5703125" style="29" customWidth="1"/>
    <col min="13" max="14" width="12.5703125" style="29" hidden="1" customWidth="1"/>
    <col min="15" max="15" width="20.28515625" style="26" hidden="1" customWidth="1"/>
    <col min="16" max="18" width="9.140625" style="28" hidden="1" customWidth="1"/>
    <col min="19" max="16384" width="9.140625" style="28"/>
  </cols>
  <sheetData>
    <row r="1" spans="1:18" ht="36" customHeight="1">
      <c r="A1" s="66" t="s">
        <v>137</v>
      </c>
      <c r="B1" s="66"/>
      <c r="C1" s="66"/>
      <c r="D1" s="66"/>
      <c r="E1" s="66"/>
      <c r="F1" s="66"/>
      <c r="G1" s="66"/>
      <c r="H1" s="66"/>
      <c r="I1" s="66"/>
      <c r="J1" s="37"/>
      <c r="K1" s="37"/>
      <c r="L1" s="37"/>
      <c r="M1" s="25"/>
      <c r="N1" s="25"/>
      <c r="O1" s="26">
        <f>H5</f>
        <v>3.2</v>
      </c>
      <c r="P1" s="27">
        <f>P2/100</f>
        <v>0.8</v>
      </c>
      <c r="Q1" s="27">
        <f>Q2/200</f>
        <v>0.3</v>
      </c>
      <c r="R1" s="27">
        <f>R2/300</f>
        <v>0.13333333333333333</v>
      </c>
    </row>
    <row r="2" spans="1:18" ht="27.6" hidden="1" customHeight="1">
      <c r="A2" s="67" t="s">
        <v>0</v>
      </c>
      <c r="B2" s="67"/>
      <c r="C2" s="67"/>
      <c r="D2" s="67"/>
      <c r="E2" s="67"/>
      <c r="F2" s="67"/>
      <c r="G2" s="67"/>
      <c r="H2" s="67"/>
      <c r="I2" s="67"/>
      <c r="J2" s="38"/>
      <c r="K2" s="38"/>
      <c r="L2" s="38"/>
      <c r="O2" s="26">
        <f>H25</f>
        <v>33.6</v>
      </c>
      <c r="P2" s="28">
        <f>J5</f>
        <v>80</v>
      </c>
      <c r="Q2" s="28">
        <f>K5</f>
        <v>60</v>
      </c>
      <c r="R2" s="28">
        <f>L5</f>
        <v>40</v>
      </c>
    </row>
    <row r="3" spans="1:18" ht="27.75" customHeight="1">
      <c r="A3" s="68" t="s">
        <v>1</v>
      </c>
      <c r="B3" s="68"/>
      <c r="C3" s="68"/>
      <c r="D3" s="68"/>
      <c r="E3" s="68"/>
      <c r="F3" s="69" t="s">
        <v>2</v>
      </c>
      <c r="G3" s="69"/>
      <c r="H3" s="70" t="s">
        <v>3</v>
      </c>
      <c r="I3" s="70" t="s">
        <v>4</v>
      </c>
      <c r="J3" s="71" t="s">
        <v>5</v>
      </c>
      <c r="K3" s="71"/>
      <c r="L3" s="71"/>
      <c r="M3" s="30"/>
      <c r="N3" s="30"/>
      <c r="O3" s="26">
        <f>H66</f>
        <v>9.4</v>
      </c>
      <c r="P3" s="72" t="s">
        <v>6</v>
      </c>
      <c r="Q3" s="72"/>
      <c r="R3" s="72"/>
    </row>
    <row r="4" spans="1:18" ht="36.6" customHeight="1">
      <c r="A4" s="68"/>
      <c r="B4" s="68"/>
      <c r="C4" s="68"/>
      <c r="D4" s="68"/>
      <c r="E4" s="68"/>
      <c r="F4" s="18" t="s">
        <v>7</v>
      </c>
      <c r="G4" s="18" t="s">
        <v>8</v>
      </c>
      <c r="H4" s="70"/>
      <c r="I4" s="70"/>
      <c r="J4" s="39" t="s">
        <v>9</v>
      </c>
      <c r="K4" s="40" t="s">
        <v>10</v>
      </c>
      <c r="L4" s="40" t="s">
        <v>11</v>
      </c>
      <c r="M4" s="31"/>
      <c r="N4" s="31"/>
      <c r="O4" s="26">
        <f>H109</f>
        <v>7.1999999999999993</v>
      </c>
      <c r="P4" s="72"/>
      <c r="Q4" s="72"/>
      <c r="R4" s="72"/>
    </row>
    <row r="5" spans="1:18" ht="20.100000000000001" customHeight="1">
      <c r="A5" s="41" t="s">
        <v>12</v>
      </c>
      <c r="B5" s="42"/>
      <c r="C5" s="42"/>
      <c r="D5" s="42"/>
      <c r="E5" s="73" t="s">
        <v>13</v>
      </c>
      <c r="F5" s="74">
        <v>1</v>
      </c>
      <c r="G5" s="74">
        <f>SUM(P5:R8)</f>
        <v>0.8</v>
      </c>
      <c r="H5" s="74">
        <f>SUM(G5:G24)</f>
        <v>3.2</v>
      </c>
      <c r="I5" s="75" t="s">
        <v>157</v>
      </c>
      <c r="J5" s="32">
        <v>80</v>
      </c>
      <c r="K5" s="32">
        <v>60</v>
      </c>
      <c r="L5" s="32">
        <v>40</v>
      </c>
      <c r="M5" s="98" t="s">
        <v>133</v>
      </c>
      <c r="N5" s="99" t="s">
        <v>134</v>
      </c>
      <c r="O5" s="26">
        <f>H131</f>
        <v>12.400000000000006</v>
      </c>
      <c r="P5" s="76">
        <f>F5*B8*P1</f>
        <v>0.8</v>
      </c>
      <c r="Q5" s="76">
        <f>F5*C8*$Q$1</f>
        <v>0</v>
      </c>
      <c r="R5" s="76">
        <f>F5*D8*R1</f>
        <v>0</v>
      </c>
    </row>
    <row r="6" spans="1:18" ht="20.100000000000001" customHeight="1">
      <c r="A6" s="43"/>
      <c r="B6" s="18" t="s">
        <v>9</v>
      </c>
      <c r="C6" s="18" t="s">
        <v>14</v>
      </c>
      <c r="D6" s="18" t="s">
        <v>15</v>
      </c>
      <c r="E6" s="73"/>
      <c r="F6" s="74"/>
      <c r="G6" s="74"/>
      <c r="H6" s="74"/>
      <c r="I6" s="75"/>
      <c r="J6" s="77" t="s">
        <v>16</v>
      </c>
      <c r="K6" s="78">
        <f>G202</f>
        <v>65.799999999999983</v>
      </c>
      <c r="L6" s="78"/>
      <c r="M6" s="98"/>
      <c r="N6" s="99"/>
      <c r="O6" s="26">
        <f>G5</f>
        <v>0.8</v>
      </c>
      <c r="P6" s="76"/>
      <c r="Q6" s="76"/>
      <c r="R6" s="76"/>
    </row>
    <row r="7" spans="1:18" ht="20.100000000000001" customHeight="1">
      <c r="A7" s="43" t="s">
        <v>17</v>
      </c>
      <c r="B7" s="42" t="s">
        <v>18</v>
      </c>
      <c r="C7" s="42" t="s">
        <v>19</v>
      </c>
      <c r="D7" s="42" t="s">
        <v>20</v>
      </c>
      <c r="E7" s="73"/>
      <c r="F7" s="74"/>
      <c r="G7" s="74"/>
      <c r="H7" s="74"/>
      <c r="I7" s="75"/>
      <c r="J7" s="77"/>
      <c r="K7" s="78"/>
      <c r="L7" s="78"/>
      <c r="M7" s="98"/>
      <c r="N7" s="99"/>
      <c r="O7" s="26">
        <f>G9</f>
        <v>0.8</v>
      </c>
      <c r="P7" s="76"/>
      <c r="Q7" s="76"/>
      <c r="R7" s="76"/>
    </row>
    <row r="8" spans="1:18" ht="20.100000000000001" customHeight="1">
      <c r="A8" s="44" t="s">
        <v>2</v>
      </c>
      <c r="B8" s="33">
        <v>1</v>
      </c>
      <c r="C8" s="33"/>
      <c r="D8" s="33"/>
      <c r="E8" s="73"/>
      <c r="F8" s="74"/>
      <c r="G8" s="74"/>
      <c r="H8" s="74"/>
      <c r="I8" s="75"/>
      <c r="J8" s="51"/>
      <c r="K8" s="51"/>
      <c r="L8" s="51"/>
      <c r="M8" s="34">
        <f>SUM(B8:D8)</f>
        <v>1</v>
      </c>
      <c r="N8" s="34">
        <f>F5</f>
        <v>1</v>
      </c>
      <c r="O8" s="26">
        <f>G13</f>
        <v>0.8</v>
      </c>
      <c r="P8" s="76"/>
      <c r="Q8" s="76"/>
      <c r="R8" s="76"/>
    </row>
    <row r="9" spans="1:18" ht="20.100000000000001" customHeight="1">
      <c r="A9" s="57" t="s">
        <v>21</v>
      </c>
      <c r="B9" s="42"/>
      <c r="C9" s="80" t="s">
        <v>2</v>
      </c>
      <c r="D9" s="80"/>
      <c r="E9" s="73"/>
      <c r="F9" s="74">
        <v>1</v>
      </c>
      <c r="G9" s="74">
        <f>SUM(P9:R12)</f>
        <v>0.8</v>
      </c>
      <c r="H9" s="74"/>
      <c r="I9" s="75" t="s">
        <v>143</v>
      </c>
      <c r="J9" s="51"/>
      <c r="K9" s="51"/>
      <c r="L9" s="51"/>
      <c r="M9" s="34">
        <f>SUM(C10:D12)</f>
        <v>1</v>
      </c>
      <c r="N9" s="34">
        <f>F9</f>
        <v>1</v>
      </c>
      <c r="O9" s="26">
        <f>G17</f>
        <v>0.4</v>
      </c>
      <c r="P9" s="76">
        <f>F9*C10*P1</f>
        <v>0.8</v>
      </c>
      <c r="Q9" s="76">
        <f>F9*C11*Q1</f>
        <v>0</v>
      </c>
      <c r="R9" s="76">
        <f>F9*C12*R1</f>
        <v>0</v>
      </c>
    </row>
    <row r="10" spans="1:18" ht="20.100000000000001" customHeight="1">
      <c r="A10" s="43" t="s">
        <v>22</v>
      </c>
      <c r="B10" s="18" t="s">
        <v>9</v>
      </c>
      <c r="C10" s="79">
        <v>1</v>
      </c>
      <c r="D10" s="79"/>
      <c r="E10" s="73"/>
      <c r="F10" s="74"/>
      <c r="G10" s="74"/>
      <c r="H10" s="74"/>
      <c r="I10" s="75"/>
      <c r="J10" s="38"/>
      <c r="K10" s="51"/>
      <c r="L10" s="51"/>
      <c r="M10" s="34">
        <f>SUM(C14:D16)</f>
        <v>1</v>
      </c>
      <c r="N10" s="34">
        <f>F13</f>
        <v>1</v>
      </c>
      <c r="O10" s="26">
        <f>G21</f>
        <v>0.4</v>
      </c>
      <c r="P10" s="76"/>
      <c r="Q10" s="76"/>
      <c r="R10" s="76"/>
    </row>
    <row r="11" spans="1:18" ht="20.100000000000001" customHeight="1">
      <c r="A11" s="44" t="s">
        <v>23</v>
      </c>
      <c r="B11" s="18" t="s">
        <v>14</v>
      </c>
      <c r="C11" s="79"/>
      <c r="D11" s="79"/>
      <c r="E11" s="73"/>
      <c r="F11" s="74"/>
      <c r="G11" s="74"/>
      <c r="H11" s="74"/>
      <c r="I11" s="75"/>
      <c r="J11" s="51"/>
      <c r="K11" s="51"/>
      <c r="L11" s="51"/>
      <c r="M11" s="34">
        <f>SUM(C18:D20)</f>
        <v>3</v>
      </c>
      <c r="N11" s="34">
        <f>F17</f>
        <v>1</v>
      </c>
      <c r="O11" s="26">
        <f>G25</f>
        <v>6</v>
      </c>
      <c r="P11" s="76"/>
      <c r="Q11" s="76"/>
      <c r="R11" s="76"/>
    </row>
    <row r="12" spans="1:18" ht="20.100000000000001" customHeight="1">
      <c r="A12" s="44" t="s">
        <v>24</v>
      </c>
      <c r="B12" s="18" t="s">
        <v>15</v>
      </c>
      <c r="C12" s="79"/>
      <c r="D12" s="79"/>
      <c r="E12" s="73"/>
      <c r="F12" s="74"/>
      <c r="G12" s="74"/>
      <c r="H12" s="74"/>
      <c r="I12" s="75"/>
      <c r="J12" s="51"/>
      <c r="K12" s="51"/>
      <c r="L12" s="51"/>
      <c r="M12" s="34">
        <f>SUM(C22:D24)</f>
        <v>3</v>
      </c>
      <c r="N12" s="34">
        <f>F21</f>
        <v>1</v>
      </c>
      <c r="O12" s="26">
        <f>G31</f>
        <v>4</v>
      </c>
      <c r="P12" s="76"/>
      <c r="Q12" s="76"/>
      <c r="R12" s="76"/>
    </row>
    <row r="13" spans="1:18" ht="20.100000000000001" customHeight="1">
      <c r="A13" s="45" t="s">
        <v>25</v>
      </c>
      <c r="B13" s="42"/>
      <c r="C13" s="80" t="s">
        <v>2</v>
      </c>
      <c r="D13" s="80"/>
      <c r="E13" s="73"/>
      <c r="F13" s="74">
        <v>1</v>
      </c>
      <c r="G13" s="74">
        <f>SUM(P13:R16)</f>
        <v>0.8</v>
      </c>
      <c r="H13" s="74"/>
      <c r="I13" s="75" t="s">
        <v>22</v>
      </c>
      <c r="J13" s="51"/>
      <c r="K13" s="51"/>
      <c r="L13" s="51"/>
      <c r="M13" s="34">
        <f>SUM(B30:D30)</f>
        <v>2</v>
      </c>
      <c r="N13" s="34">
        <f>F25</f>
        <v>10</v>
      </c>
      <c r="O13" s="26">
        <f>G35</f>
        <v>4</v>
      </c>
      <c r="P13" s="76">
        <f>F13*C14*P1</f>
        <v>0.8</v>
      </c>
      <c r="Q13" s="76">
        <f>F13*C15*$Q$1</f>
        <v>0</v>
      </c>
      <c r="R13" s="76">
        <f>F13*C16*R1</f>
        <v>0</v>
      </c>
    </row>
    <row r="14" spans="1:18" ht="20.100000000000001" customHeight="1">
      <c r="A14" s="43" t="s">
        <v>22</v>
      </c>
      <c r="B14" s="18" t="s">
        <v>9</v>
      </c>
      <c r="C14" s="79">
        <v>1</v>
      </c>
      <c r="D14" s="79"/>
      <c r="E14" s="73"/>
      <c r="F14" s="74"/>
      <c r="G14" s="74"/>
      <c r="H14" s="74"/>
      <c r="I14" s="75"/>
      <c r="J14" s="51"/>
      <c r="K14" s="51"/>
      <c r="L14" s="51"/>
      <c r="M14" s="34">
        <f>SUM(B34:D34)</f>
        <v>1</v>
      </c>
      <c r="N14" s="34">
        <f>F31</f>
        <v>5</v>
      </c>
      <c r="O14" s="26">
        <f>G38</f>
        <v>4</v>
      </c>
      <c r="P14" s="76"/>
      <c r="Q14" s="76"/>
      <c r="R14" s="76"/>
    </row>
    <row r="15" spans="1:18" ht="20.100000000000001" customHeight="1">
      <c r="A15" s="44" t="s">
        <v>23</v>
      </c>
      <c r="B15" s="18" t="s">
        <v>14</v>
      </c>
      <c r="C15" s="79"/>
      <c r="D15" s="79"/>
      <c r="E15" s="73"/>
      <c r="F15" s="74"/>
      <c r="G15" s="74"/>
      <c r="H15" s="74"/>
      <c r="I15" s="75"/>
      <c r="J15" s="51"/>
      <c r="K15" s="51"/>
      <c r="L15" s="51"/>
      <c r="M15" s="34">
        <f>SUM(B37:D37)</f>
        <v>1</v>
      </c>
      <c r="N15" s="34">
        <f>F35</f>
        <v>5</v>
      </c>
      <c r="O15" s="26">
        <f>G41</f>
        <v>4</v>
      </c>
      <c r="P15" s="76"/>
      <c r="Q15" s="76"/>
      <c r="R15" s="76"/>
    </row>
    <row r="16" spans="1:18" ht="20.100000000000001" customHeight="1">
      <c r="A16" s="44" t="s">
        <v>24</v>
      </c>
      <c r="B16" s="18" t="s">
        <v>15</v>
      </c>
      <c r="C16" s="79"/>
      <c r="D16" s="79"/>
      <c r="E16" s="73"/>
      <c r="F16" s="74"/>
      <c r="G16" s="74"/>
      <c r="H16" s="74"/>
      <c r="I16" s="75"/>
      <c r="J16" s="51"/>
      <c r="K16" s="51"/>
      <c r="L16" s="51"/>
      <c r="M16" s="34">
        <f>SUM(B40:D40)</f>
        <v>1</v>
      </c>
      <c r="N16" s="34">
        <f>F38</f>
        <v>5</v>
      </c>
      <c r="O16" s="26">
        <f>G46</f>
        <v>4</v>
      </c>
      <c r="P16" s="76"/>
      <c r="Q16" s="76"/>
      <c r="R16" s="76"/>
    </row>
    <row r="17" spans="1:18" ht="20.100000000000001" customHeight="1">
      <c r="A17" s="45" t="s">
        <v>26</v>
      </c>
      <c r="B17" s="42"/>
      <c r="C17" s="80" t="s">
        <v>2</v>
      </c>
      <c r="D17" s="80"/>
      <c r="E17" s="73"/>
      <c r="F17" s="74">
        <v>1</v>
      </c>
      <c r="G17" s="74">
        <f>SUM(P17:R20)</f>
        <v>0.4</v>
      </c>
      <c r="H17" s="74"/>
      <c r="I17" s="75" t="s">
        <v>141</v>
      </c>
      <c r="J17" s="51"/>
      <c r="K17" s="51"/>
      <c r="L17" s="51"/>
      <c r="M17" s="34">
        <f>SUM(B45:D45)</f>
        <v>1</v>
      </c>
      <c r="N17" s="34">
        <f>F41</f>
        <v>5</v>
      </c>
      <c r="O17" s="26">
        <f>G50</f>
        <v>3</v>
      </c>
      <c r="P17" s="76">
        <f>F17*C18*P1</f>
        <v>0</v>
      </c>
      <c r="Q17" s="76">
        <f>F17*C19*$Q$1</f>
        <v>0</v>
      </c>
      <c r="R17" s="76">
        <f>F17*C20/7.5</f>
        <v>0.4</v>
      </c>
    </row>
    <row r="18" spans="1:18" ht="20.100000000000001" customHeight="1">
      <c r="A18" s="43" t="s">
        <v>22</v>
      </c>
      <c r="B18" s="18" t="s">
        <v>9</v>
      </c>
      <c r="C18" s="79"/>
      <c r="D18" s="79"/>
      <c r="E18" s="73"/>
      <c r="F18" s="74"/>
      <c r="G18" s="74"/>
      <c r="H18" s="74"/>
      <c r="I18" s="75"/>
      <c r="J18" s="51"/>
      <c r="K18" s="51"/>
      <c r="L18" s="51"/>
      <c r="M18" s="34">
        <f>SUM(B49:D49)</f>
        <v>1</v>
      </c>
      <c r="N18" s="34">
        <f>F46</f>
        <v>5</v>
      </c>
      <c r="O18" s="26">
        <f>G54</f>
        <v>1.6</v>
      </c>
      <c r="P18" s="76"/>
      <c r="Q18" s="76"/>
      <c r="R18" s="76"/>
    </row>
    <row r="19" spans="1:18" ht="20.100000000000001" customHeight="1">
      <c r="A19" s="44" t="s">
        <v>23</v>
      </c>
      <c r="B19" s="18" t="s">
        <v>14</v>
      </c>
      <c r="C19" s="79"/>
      <c r="D19" s="79"/>
      <c r="E19" s="73"/>
      <c r="F19" s="74"/>
      <c r="G19" s="74"/>
      <c r="H19" s="74"/>
      <c r="I19" s="75"/>
      <c r="J19" s="51"/>
      <c r="K19" s="51"/>
      <c r="L19" s="51"/>
      <c r="M19" s="34">
        <f>SUM(B53:D53)</f>
        <v>2</v>
      </c>
      <c r="N19" s="34">
        <f>F50</f>
        <v>5</v>
      </c>
      <c r="O19" s="26">
        <f>G58</f>
        <v>1.2</v>
      </c>
      <c r="P19" s="76"/>
      <c r="Q19" s="76"/>
      <c r="R19" s="76"/>
    </row>
    <row r="20" spans="1:18" ht="20.100000000000001" customHeight="1">
      <c r="A20" s="44" t="s">
        <v>24</v>
      </c>
      <c r="B20" s="18" t="s">
        <v>15</v>
      </c>
      <c r="C20" s="79">
        <v>3</v>
      </c>
      <c r="D20" s="79"/>
      <c r="E20" s="73"/>
      <c r="F20" s="74"/>
      <c r="G20" s="74"/>
      <c r="H20" s="74"/>
      <c r="I20" s="75"/>
      <c r="J20" s="51"/>
      <c r="K20" s="51"/>
      <c r="L20" s="51"/>
      <c r="M20" s="34">
        <f>SUM(B57:D57)</f>
        <v>3</v>
      </c>
      <c r="N20" s="34">
        <f>F54</f>
        <v>4</v>
      </c>
      <c r="O20" s="35">
        <f>G62</f>
        <v>1.7999999999999998</v>
      </c>
      <c r="P20" s="76"/>
      <c r="Q20" s="76"/>
      <c r="R20" s="76"/>
    </row>
    <row r="21" spans="1:18" ht="30.6" customHeight="1">
      <c r="A21" s="60" t="s">
        <v>27</v>
      </c>
      <c r="B21" s="42"/>
      <c r="C21" s="80" t="s">
        <v>2</v>
      </c>
      <c r="D21" s="80"/>
      <c r="E21" s="73"/>
      <c r="F21" s="74">
        <v>1</v>
      </c>
      <c r="G21" s="74">
        <f>SUM(P21:R24)</f>
        <v>0.4</v>
      </c>
      <c r="H21" s="74"/>
      <c r="I21" s="75" t="s">
        <v>139</v>
      </c>
      <c r="J21" s="51"/>
      <c r="K21" s="51"/>
      <c r="L21" s="51"/>
      <c r="M21" s="34">
        <f>SUM(B61:D61)</f>
        <v>3</v>
      </c>
      <c r="N21" s="34">
        <f>F58</f>
        <v>3</v>
      </c>
      <c r="O21" s="26">
        <f>G66</f>
        <v>1.6</v>
      </c>
      <c r="P21" s="76">
        <f>F21*C22*P1</f>
        <v>0</v>
      </c>
      <c r="Q21" s="76">
        <f>F21*C23*$Q$1</f>
        <v>0</v>
      </c>
      <c r="R21" s="76">
        <f>F21*C24*R1</f>
        <v>0.4</v>
      </c>
    </row>
    <row r="22" spans="1:18" ht="20.100000000000001" customHeight="1">
      <c r="A22" s="43" t="s">
        <v>22</v>
      </c>
      <c r="B22" s="18" t="s">
        <v>9</v>
      </c>
      <c r="C22" s="79"/>
      <c r="D22" s="79"/>
      <c r="E22" s="73"/>
      <c r="F22" s="74"/>
      <c r="G22" s="74"/>
      <c r="H22" s="74"/>
      <c r="I22" s="75"/>
      <c r="J22" s="51"/>
      <c r="K22" s="51"/>
      <c r="L22" s="51"/>
      <c r="M22" s="34">
        <f>SUM(B65:D65)</f>
        <v>2</v>
      </c>
      <c r="N22" s="34">
        <f>F62</f>
        <v>3</v>
      </c>
      <c r="O22" s="26">
        <f>G70</f>
        <v>1.6</v>
      </c>
      <c r="P22" s="76"/>
      <c r="Q22" s="76"/>
      <c r="R22" s="76"/>
    </row>
    <row r="23" spans="1:18" ht="20.100000000000001" customHeight="1">
      <c r="A23" s="44" t="s">
        <v>23</v>
      </c>
      <c r="B23" s="18" t="s">
        <v>14</v>
      </c>
      <c r="C23" s="79"/>
      <c r="D23" s="79"/>
      <c r="E23" s="73"/>
      <c r="F23" s="74"/>
      <c r="G23" s="74"/>
      <c r="H23" s="74"/>
      <c r="I23" s="75"/>
      <c r="J23" s="51"/>
      <c r="K23" s="51"/>
      <c r="L23" s="51"/>
      <c r="M23" s="34">
        <f>SUM(C67:D69)</f>
        <v>1</v>
      </c>
      <c r="N23" s="34">
        <f>F66</f>
        <v>2</v>
      </c>
      <c r="O23" s="26">
        <f>G74</f>
        <v>0.8</v>
      </c>
      <c r="P23" s="76"/>
      <c r="Q23" s="76"/>
      <c r="R23" s="76"/>
    </row>
    <row r="24" spans="1:18" ht="20.100000000000001" customHeight="1">
      <c r="A24" s="44" t="s">
        <v>24</v>
      </c>
      <c r="B24" s="18" t="s">
        <v>15</v>
      </c>
      <c r="C24" s="79">
        <v>3</v>
      </c>
      <c r="D24" s="79"/>
      <c r="E24" s="73"/>
      <c r="F24" s="74"/>
      <c r="G24" s="74"/>
      <c r="H24" s="74"/>
      <c r="I24" s="75"/>
      <c r="J24" s="51"/>
      <c r="K24" s="51"/>
      <c r="L24" s="51"/>
      <c r="M24" s="34">
        <f>SUM(C71:D73)</f>
        <v>1</v>
      </c>
      <c r="N24" s="34">
        <f>F70</f>
        <v>2</v>
      </c>
      <c r="O24" s="26">
        <f>G78</f>
        <v>0.6</v>
      </c>
      <c r="P24" s="76"/>
      <c r="Q24" s="76"/>
      <c r="R24" s="76"/>
    </row>
    <row r="25" spans="1:18" ht="20.100000000000001" customHeight="1">
      <c r="A25" s="57" t="s">
        <v>28</v>
      </c>
      <c r="B25" s="74"/>
      <c r="C25" s="74"/>
      <c r="D25" s="74"/>
      <c r="E25" s="87" t="s">
        <v>29</v>
      </c>
      <c r="F25" s="74">
        <v>10</v>
      </c>
      <c r="G25" s="74">
        <f>SUM(P25:R30)</f>
        <v>6</v>
      </c>
      <c r="H25" s="74">
        <f>SUM(G25:G65)</f>
        <v>33.6</v>
      </c>
      <c r="I25" s="86" t="s">
        <v>158</v>
      </c>
      <c r="J25" s="51"/>
      <c r="K25" s="51"/>
      <c r="L25" s="51"/>
      <c r="M25" s="34">
        <f>SUM(C75:D77)</f>
        <v>1</v>
      </c>
      <c r="N25" s="34">
        <f>F74</f>
        <v>1</v>
      </c>
      <c r="O25" s="26">
        <f>G82</f>
        <v>0.8</v>
      </c>
      <c r="P25" s="76">
        <f>F25*B30*P1</f>
        <v>0</v>
      </c>
      <c r="Q25" s="76">
        <f>F25*C30*Q1</f>
        <v>6</v>
      </c>
      <c r="R25" s="76">
        <f>F25*D30*R1</f>
        <v>0</v>
      </c>
    </row>
    <row r="26" spans="1:18" ht="21" customHeight="1">
      <c r="A26" s="43" t="s">
        <v>22</v>
      </c>
      <c r="B26" s="81" t="s">
        <v>152</v>
      </c>
      <c r="C26" s="82"/>
      <c r="D26" s="82"/>
      <c r="E26" s="87"/>
      <c r="F26" s="74"/>
      <c r="G26" s="74"/>
      <c r="H26" s="74"/>
      <c r="I26" s="86"/>
      <c r="J26" s="51"/>
      <c r="K26" s="51"/>
      <c r="L26" s="51"/>
      <c r="M26" s="34">
        <f>SUM(C79:D81)</f>
        <v>2</v>
      </c>
      <c r="N26" s="34">
        <f>F78</f>
        <v>1</v>
      </c>
      <c r="O26" s="26">
        <f>G88</f>
        <v>0.4</v>
      </c>
      <c r="P26" s="76"/>
      <c r="Q26" s="76"/>
      <c r="R26" s="76"/>
    </row>
    <row r="27" spans="1:18" ht="20.100000000000001" customHeight="1">
      <c r="A27" s="43" t="s">
        <v>30</v>
      </c>
      <c r="B27" s="83" t="s">
        <v>139</v>
      </c>
      <c r="C27" s="84"/>
      <c r="D27" s="84"/>
      <c r="E27" s="87"/>
      <c r="F27" s="74"/>
      <c r="G27" s="74"/>
      <c r="H27" s="74"/>
      <c r="I27" s="86"/>
      <c r="J27" s="51"/>
      <c r="K27" s="51"/>
      <c r="L27" s="51"/>
      <c r="M27" s="34">
        <f>SUM(B87:D87)</f>
        <v>3</v>
      </c>
      <c r="N27" s="34">
        <f>F82</f>
        <v>2</v>
      </c>
      <c r="O27" s="26">
        <f>G92</f>
        <v>0.8</v>
      </c>
      <c r="P27" s="76"/>
      <c r="Q27" s="76"/>
      <c r="R27" s="76"/>
    </row>
    <row r="28" spans="1:18" ht="20.100000000000001" customHeight="1">
      <c r="A28" s="43"/>
      <c r="B28" s="18" t="s">
        <v>9</v>
      </c>
      <c r="C28" s="18" t="s">
        <v>14</v>
      </c>
      <c r="D28" s="18" t="s">
        <v>15</v>
      </c>
      <c r="E28" s="87"/>
      <c r="F28" s="74"/>
      <c r="G28" s="74"/>
      <c r="H28" s="74"/>
      <c r="I28" s="86"/>
      <c r="J28" s="51"/>
      <c r="K28" s="51"/>
      <c r="L28" s="51"/>
      <c r="M28" s="34">
        <f>SUM(C89:D91)</f>
        <v>3</v>
      </c>
      <c r="N28" s="34">
        <f>F88</f>
        <v>1</v>
      </c>
      <c r="O28" s="26">
        <f>G96</f>
        <v>1.2</v>
      </c>
      <c r="P28" s="76"/>
      <c r="Q28" s="76"/>
      <c r="R28" s="76"/>
    </row>
    <row r="29" spans="1:18" ht="20.100000000000001" customHeight="1">
      <c r="A29" s="43" t="s">
        <v>17</v>
      </c>
      <c r="B29" s="42" t="s">
        <v>18</v>
      </c>
      <c r="C29" s="42" t="s">
        <v>19</v>
      </c>
      <c r="D29" s="42" t="s">
        <v>20</v>
      </c>
      <c r="E29" s="87"/>
      <c r="F29" s="74"/>
      <c r="G29" s="74"/>
      <c r="H29" s="74"/>
      <c r="I29" s="86"/>
      <c r="J29" s="51"/>
      <c r="K29" s="51"/>
      <c r="L29" s="51"/>
      <c r="M29" s="34">
        <f>SUM(C93:D95)</f>
        <v>1</v>
      </c>
      <c r="N29" s="34">
        <f>F92</f>
        <v>1</v>
      </c>
      <c r="O29" s="26">
        <f>G100</f>
        <v>0.8</v>
      </c>
      <c r="P29" s="76"/>
      <c r="Q29" s="76"/>
      <c r="R29" s="76"/>
    </row>
    <row r="30" spans="1:18" ht="20.100000000000001" customHeight="1">
      <c r="A30" s="44" t="s">
        <v>2</v>
      </c>
      <c r="B30" s="33"/>
      <c r="C30" s="33">
        <v>2</v>
      </c>
      <c r="D30" s="33"/>
      <c r="E30" s="87"/>
      <c r="F30" s="74"/>
      <c r="G30" s="74"/>
      <c r="H30" s="74"/>
      <c r="I30" s="86"/>
      <c r="J30" s="51"/>
      <c r="K30" s="51"/>
      <c r="L30" s="51"/>
      <c r="M30" s="34">
        <f>SUM(C97:D99)</f>
        <v>2</v>
      </c>
      <c r="N30" s="34">
        <f>F96</f>
        <v>2</v>
      </c>
      <c r="O30" s="26">
        <f>G103</f>
        <v>0.4</v>
      </c>
      <c r="P30" s="76"/>
      <c r="Q30" s="76"/>
      <c r="R30" s="76"/>
    </row>
    <row r="31" spans="1:18" ht="20.100000000000001" customHeight="1">
      <c r="A31" s="45" t="s">
        <v>31</v>
      </c>
      <c r="B31" s="42"/>
      <c r="C31" s="42"/>
      <c r="D31" s="42"/>
      <c r="E31" s="87"/>
      <c r="F31" s="74">
        <v>5</v>
      </c>
      <c r="G31" s="74">
        <f>SUM(P31:R34)</f>
        <v>4</v>
      </c>
      <c r="H31" s="74"/>
      <c r="I31" s="86" t="s">
        <v>170</v>
      </c>
      <c r="J31" s="51"/>
      <c r="K31" s="51"/>
      <c r="L31" s="51"/>
      <c r="M31" s="34">
        <f>SUM(C101:D102)</f>
        <v>1</v>
      </c>
      <c r="N31" s="34">
        <f>F100</f>
        <v>1</v>
      </c>
      <c r="O31" s="26">
        <f>G106</f>
        <v>0.4</v>
      </c>
      <c r="P31" s="76">
        <f>F31*B34*P1</f>
        <v>4</v>
      </c>
      <c r="Q31" s="76">
        <f>F31*C34*$Q$1</f>
        <v>0</v>
      </c>
      <c r="R31" s="76">
        <f>F31*D34*R1</f>
        <v>0</v>
      </c>
    </row>
    <row r="32" spans="1:18" ht="20.100000000000001" customHeight="1">
      <c r="A32" s="43"/>
      <c r="B32" s="18" t="s">
        <v>9</v>
      </c>
      <c r="C32" s="18" t="s">
        <v>14</v>
      </c>
      <c r="D32" s="18" t="s">
        <v>15</v>
      </c>
      <c r="E32" s="87"/>
      <c r="F32" s="74"/>
      <c r="G32" s="74"/>
      <c r="H32" s="74"/>
      <c r="I32" s="86"/>
      <c r="J32" s="51"/>
      <c r="K32" s="51"/>
      <c r="L32" s="51"/>
      <c r="M32" s="34">
        <f>SUM(C104:D105)</f>
        <v>3</v>
      </c>
      <c r="N32" s="34">
        <f>F103</f>
        <v>1</v>
      </c>
      <c r="O32" s="26">
        <f>G109</f>
        <v>1.2</v>
      </c>
      <c r="P32" s="76"/>
      <c r="Q32" s="76"/>
      <c r="R32" s="76"/>
    </row>
    <row r="33" spans="1:18" ht="20.100000000000001" customHeight="1">
      <c r="A33" s="43" t="s">
        <v>32</v>
      </c>
      <c r="B33" s="42" t="s">
        <v>18</v>
      </c>
      <c r="C33" s="42" t="s">
        <v>19</v>
      </c>
      <c r="D33" s="42" t="s">
        <v>20</v>
      </c>
      <c r="E33" s="87"/>
      <c r="F33" s="74"/>
      <c r="G33" s="74"/>
      <c r="H33" s="74"/>
      <c r="I33" s="86"/>
      <c r="J33" s="51"/>
      <c r="K33" s="51"/>
      <c r="L33" s="51"/>
      <c r="M33" s="34">
        <f>SUM(C107:D108)</f>
        <v>3</v>
      </c>
      <c r="N33" s="34">
        <f>F106</f>
        <v>1</v>
      </c>
      <c r="O33" s="26">
        <f>G113</f>
        <v>1.6</v>
      </c>
      <c r="P33" s="76"/>
      <c r="Q33" s="76"/>
      <c r="R33" s="76"/>
    </row>
    <row r="34" spans="1:18" ht="20.100000000000001" customHeight="1">
      <c r="A34" s="44" t="s">
        <v>2</v>
      </c>
      <c r="B34" s="33">
        <v>1</v>
      </c>
      <c r="C34" s="33"/>
      <c r="D34" s="33"/>
      <c r="E34" s="87"/>
      <c r="F34" s="74"/>
      <c r="G34" s="74"/>
      <c r="H34" s="74"/>
      <c r="I34" s="86"/>
      <c r="J34" s="51"/>
      <c r="K34" s="51"/>
      <c r="L34" s="51"/>
      <c r="M34" s="34">
        <f>SUM(C110:D112)</f>
        <v>2</v>
      </c>
      <c r="N34" s="34">
        <f>F109</f>
        <v>2</v>
      </c>
      <c r="O34" s="26">
        <f>G117</f>
        <v>0.8</v>
      </c>
      <c r="P34" s="76"/>
      <c r="Q34" s="76"/>
      <c r="R34" s="76"/>
    </row>
    <row r="35" spans="1:18" ht="20.100000000000001" customHeight="1">
      <c r="A35" s="45" t="s">
        <v>33</v>
      </c>
      <c r="B35" s="18" t="s">
        <v>9</v>
      </c>
      <c r="C35" s="18" t="s">
        <v>14</v>
      </c>
      <c r="D35" s="18" t="s">
        <v>15</v>
      </c>
      <c r="E35" s="87"/>
      <c r="F35" s="74">
        <v>5</v>
      </c>
      <c r="G35" s="74">
        <f>SUM(P35:R37)</f>
        <v>4</v>
      </c>
      <c r="H35" s="74"/>
      <c r="I35" s="85">
        <v>0.93</v>
      </c>
      <c r="J35" s="51"/>
      <c r="K35" s="51"/>
      <c r="L35" s="51"/>
      <c r="M35" s="34">
        <f>SUM(C114:D116)</f>
        <v>1</v>
      </c>
      <c r="N35" s="34">
        <f>F113</f>
        <v>2</v>
      </c>
      <c r="O35" s="26">
        <f>G121</f>
        <v>1.6</v>
      </c>
      <c r="P35" s="88">
        <f>F35*B37*P1</f>
        <v>4</v>
      </c>
      <c r="Q35" s="88">
        <f>F35*C37*$Q$1</f>
        <v>0</v>
      </c>
      <c r="R35" s="88">
        <f>F35*D37*R1</f>
        <v>0</v>
      </c>
    </row>
    <row r="36" spans="1:18" ht="20.100000000000001" customHeight="1">
      <c r="A36" s="43" t="s">
        <v>34</v>
      </c>
      <c r="B36" s="42" t="s">
        <v>18</v>
      </c>
      <c r="C36" s="42" t="s">
        <v>19</v>
      </c>
      <c r="D36" s="42" t="s">
        <v>20</v>
      </c>
      <c r="E36" s="87"/>
      <c r="F36" s="74"/>
      <c r="G36" s="74"/>
      <c r="H36" s="74"/>
      <c r="I36" s="86"/>
      <c r="J36" s="51"/>
      <c r="K36" s="51"/>
      <c r="L36" s="51"/>
      <c r="M36" s="34">
        <f>SUM(C118:D120)</f>
        <v>1</v>
      </c>
      <c r="N36" s="34">
        <f>F117</f>
        <v>1</v>
      </c>
      <c r="O36" s="26">
        <f>G124</f>
        <v>1.6</v>
      </c>
      <c r="P36" s="89"/>
      <c r="Q36" s="89"/>
      <c r="R36" s="89"/>
    </row>
    <row r="37" spans="1:18" ht="20.100000000000001" customHeight="1">
      <c r="A37" s="44" t="s">
        <v>2</v>
      </c>
      <c r="B37" s="33">
        <v>1</v>
      </c>
      <c r="C37" s="33"/>
      <c r="D37" s="33"/>
      <c r="E37" s="87"/>
      <c r="F37" s="74"/>
      <c r="G37" s="74"/>
      <c r="H37" s="74"/>
      <c r="I37" s="86"/>
      <c r="J37" s="51"/>
      <c r="K37" s="51"/>
      <c r="L37" s="51"/>
      <c r="M37" s="34">
        <f>SUM(C122:D123)</f>
        <v>1</v>
      </c>
      <c r="N37" s="34">
        <f>F121</f>
        <v>2</v>
      </c>
      <c r="O37" s="26">
        <f>G128</f>
        <v>0.4</v>
      </c>
      <c r="P37" s="90"/>
      <c r="Q37" s="90"/>
      <c r="R37" s="90"/>
    </row>
    <row r="38" spans="1:18" ht="20.100000000000001" customHeight="1">
      <c r="A38" s="45" t="s">
        <v>35</v>
      </c>
      <c r="B38" s="18" t="s">
        <v>9</v>
      </c>
      <c r="C38" s="18" t="s">
        <v>14</v>
      </c>
      <c r="D38" s="18" t="s">
        <v>15</v>
      </c>
      <c r="E38" s="87"/>
      <c r="F38" s="74">
        <v>5</v>
      </c>
      <c r="G38" s="74">
        <f>SUM(P38:R40)</f>
        <v>4</v>
      </c>
      <c r="H38" s="74"/>
      <c r="I38" s="85">
        <v>0.9</v>
      </c>
      <c r="J38" s="51"/>
      <c r="K38" s="51"/>
      <c r="L38" s="51"/>
      <c r="M38" s="34">
        <f>SUM(C125:D127)</f>
        <v>1</v>
      </c>
      <c r="N38" s="34">
        <f>F124</f>
        <v>2</v>
      </c>
      <c r="O38" s="26">
        <f>G131</f>
        <v>0.8</v>
      </c>
      <c r="P38" s="76">
        <f>F38*B40*P1</f>
        <v>4</v>
      </c>
      <c r="Q38" s="76">
        <f>F38*C40*$Q$1</f>
        <v>0</v>
      </c>
      <c r="R38" s="76">
        <f>F38*D40*R1</f>
        <v>0</v>
      </c>
    </row>
    <row r="39" spans="1:18" ht="20.100000000000001" customHeight="1">
      <c r="A39" s="43" t="s">
        <v>34</v>
      </c>
      <c r="B39" s="42" t="s">
        <v>18</v>
      </c>
      <c r="C39" s="42" t="s">
        <v>19</v>
      </c>
      <c r="D39" s="42" t="s">
        <v>20</v>
      </c>
      <c r="E39" s="87"/>
      <c r="F39" s="74"/>
      <c r="G39" s="74"/>
      <c r="H39" s="74"/>
      <c r="I39" s="86"/>
      <c r="J39" s="51"/>
      <c r="K39" s="51"/>
      <c r="L39" s="51"/>
      <c r="M39" s="34">
        <f>SUM(C129:D130)</f>
        <v>3</v>
      </c>
      <c r="N39" s="34">
        <f>F128</f>
        <v>1</v>
      </c>
      <c r="O39" s="26">
        <f>G137</f>
        <v>0.8</v>
      </c>
      <c r="P39" s="76"/>
      <c r="Q39" s="76"/>
      <c r="R39" s="76"/>
    </row>
    <row r="40" spans="1:18" ht="20.100000000000001" customHeight="1">
      <c r="A40" s="44" t="s">
        <v>2</v>
      </c>
      <c r="B40" s="33">
        <v>1</v>
      </c>
      <c r="C40" s="33"/>
      <c r="D40" s="33"/>
      <c r="E40" s="87"/>
      <c r="F40" s="74"/>
      <c r="G40" s="74"/>
      <c r="H40" s="74"/>
      <c r="I40" s="86"/>
      <c r="J40" s="51"/>
      <c r="K40" s="51"/>
      <c r="L40" s="51"/>
      <c r="M40" s="34">
        <f>SUM(B136:D136)</f>
        <v>1</v>
      </c>
      <c r="N40" s="34">
        <f>F131</f>
        <v>1</v>
      </c>
      <c r="O40" s="26">
        <f>G140</f>
        <v>0.6</v>
      </c>
      <c r="P40" s="76"/>
      <c r="Q40" s="76"/>
      <c r="R40" s="76"/>
    </row>
    <row r="41" spans="1:18" ht="20.100000000000001" customHeight="1">
      <c r="A41" s="45" t="s">
        <v>36</v>
      </c>
      <c r="B41" s="18" t="s">
        <v>9</v>
      </c>
      <c r="C41" s="18" t="s">
        <v>14</v>
      </c>
      <c r="D41" s="18" t="s">
        <v>15</v>
      </c>
      <c r="E41" s="87"/>
      <c r="F41" s="74">
        <v>5</v>
      </c>
      <c r="G41" s="74">
        <f>SUM(P41:R45)</f>
        <v>4</v>
      </c>
      <c r="H41" s="74"/>
      <c r="I41" s="86" t="s">
        <v>171</v>
      </c>
      <c r="J41" s="51"/>
      <c r="K41" s="51"/>
      <c r="L41" s="51"/>
      <c r="M41" s="34">
        <f>SUM(C138:D139)</f>
        <v>1</v>
      </c>
      <c r="N41" s="34">
        <f>F137</f>
        <v>1</v>
      </c>
      <c r="O41" s="26">
        <f>G144</f>
        <v>0.6</v>
      </c>
      <c r="P41" s="76">
        <f>F41*B45*P1</f>
        <v>4</v>
      </c>
      <c r="Q41" s="76">
        <f>F41*C45*$Q$1</f>
        <v>0</v>
      </c>
      <c r="R41" s="76">
        <f>F41*D45*R1</f>
        <v>0</v>
      </c>
    </row>
    <row r="42" spans="1:18" ht="20.100000000000001" customHeight="1">
      <c r="A42" s="43" t="s">
        <v>37</v>
      </c>
      <c r="B42" s="42" t="s">
        <v>18</v>
      </c>
      <c r="C42" s="42" t="s">
        <v>19</v>
      </c>
      <c r="D42" s="42" t="s">
        <v>20</v>
      </c>
      <c r="E42" s="87"/>
      <c r="F42" s="74"/>
      <c r="G42" s="74"/>
      <c r="H42" s="74"/>
      <c r="I42" s="86"/>
      <c r="J42" s="51"/>
      <c r="K42" s="51"/>
      <c r="L42" s="51"/>
      <c r="M42" s="34">
        <f>SUM(C141:D143)</f>
        <v>2</v>
      </c>
      <c r="N42" s="36">
        <f>F140</f>
        <v>1</v>
      </c>
      <c r="O42" s="26">
        <f>G148</f>
        <v>0.8</v>
      </c>
      <c r="P42" s="76"/>
      <c r="Q42" s="76"/>
      <c r="R42" s="76"/>
    </row>
    <row r="43" spans="1:18" ht="20.100000000000001" customHeight="1">
      <c r="A43" s="43" t="s">
        <v>38</v>
      </c>
      <c r="B43" s="42" t="s">
        <v>18</v>
      </c>
      <c r="C43" s="42" t="s">
        <v>19</v>
      </c>
      <c r="D43" s="42" t="s">
        <v>20</v>
      </c>
      <c r="E43" s="87"/>
      <c r="F43" s="74"/>
      <c r="G43" s="74"/>
      <c r="H43" s="74"/>
      <c r="I43" s="86"/>
      <c r="J43" s="51"/>
      <c r="K43" s="51"/>
      <c r="L43" s="51"/>
      <c r="M43" s="34">
        <f>SUM(C145:D147)</f>
        <v>2</v>
      </c>
      <c r="N43" s="36">
        <f>F144</f>
        <v>1</v>
      </c>
      <c r="O43" s="26">
        <f>G151</f>
        <v>0.4</v>
      </c>
      <c r="P43" s="76"/>
      <c r="Q43" s="76"/>
      <c r="R43" s="76"/>
    </row>
    <row r="44" spans="1:18" ht="20.100000000000001" customHeight="1">
      <c r="A44" s="43" t="s">
        <v>39</v>
      </c>
      <c r="B44" s="42" t="s">
        <v>18</v>
      </c>
      <c r="C44" s="42" t="s">
        <v>19</v>
      </c>
      <c r="D44" s="42" t="s">
        <v>20</v>
      </c>
      <c r="E44" s="87"/>
      <c r="F44" s="74"/>
      <c r="G44" s="74"/>
      <c r="H44" s="74"/>
      <c r="I44" s="86"/>
      <c r="J44" s="51"/>
      <c r="K44" s="51"/>
      <c r="L44" s="51"/>
      <c r="M44" s="34">
        <f>SUM(C149:D150)</f>
        <v>1</v>
      </c>
      <c r="N44" s="36">
        <f>F148</f>
        <v>1</v>
      </c>
      <c r="O44" s="26">
        <f>G155</f>
        <v>0.8</v>
      </c>
      <c r="P44" s="76"/>
      <c r="Q44" s="76"/>
      <c r="R44" s="76"/>
    </row>
    <row r="45" spans="1:18" ht="20.100000000000001" customHeight="1">
      <c r="A45" s="44" t="s">
        <v>2</v>
      </c>
      <c r="B45" s="33">
        <v>1</v>
      </c>
      <c r="C45" s="33"/>
      <c r="D45" s="33"/>
      <c r="E45" s="87"/>
      <c r="F45" s="74"/>
      <c r="G45" s="74"/>
      <c r="H45" s="74"/>
      <c r="I45" s="86"/>
      <c r="J45" s="51"/>
      <c r="K45" s="51"/>
      <c r="L45" s="51"/>
      <c r="M45" s="34">
        <f>SUM(C152:D154)</f>
        <v>3</v>
      </c>
      <c r="N45" s="36">
        <f>F151</f>
        <v>1</v>
      </c>
      <c r="O45" s="26">
        <f>G158</f>
        <v>0.8</v>
      </c>
      <c r="P45" s="76"/>
      <c r="Q45" s="76"/>
      <c r="R45" s="76"/>
    </row>
    <row r="46" spans="1:18" ht="20.100000000000001" customHeight="1">
      <c r="A46" s="45" t="s">
        <v>40</v>
      </c>
      <c r="B46" s="74"/>
      <c r="C46" s="74"/>
      <c r="D46" s="74"/>
      <c r="E46" s="87"/>
      <c r="F46" s="74">
        <v>5</v>
      </c>
      <c r="G46" s="74">
        <f>SUM(P46:R49)</f>
        <v>4</v>
      </c>
      <c r="H46" s="74"/>
      <c r="I46" s="86" t="s">
        <v>172</v>
      </c>
      <c r="J46" s="51"/>
      <c r="K46" s="51"/>
      <c r="L46" s="51"/>
      <c r="M46" s="34">
        <f>SUM(C156:D157)</f>
        <v>1</v>
      </c>
      <c r="N46" s="36">
        <f>F155</f>
        <v>1</v>
      </c>
      <c r="O46" s="26">
        <f>G161</f>
        <v>0.4</v>
      </c>
      <c r="P46" s="76">
        <f>F46*B49*P1</f>
        <v>4</v>
      </c>
      <c r="Q46" s="76">
        <f>F46*C49*$Q$1</f>
        <v>0</v>
      </c>
      <c r="R46" s="76">
        <f>F46*D49*R1</f>
        <v>0</v>
      </c>
    </row>
    <row r="47" spans="1:18" ht="20.100000000000001" customHeight="1">
      <c r="A47" s="43"/>
      <c r="B47" s="18" t="s">
        <v>9</v>
      </c>
      <c r="C47" s="18" t="s">
        <v>14</v>
      </c>
      <c r="D47" s="18" t="s">
        <v>15</v>
      </c>
      <c r="E47" s="87"/>
      <c r="F47" s="74"/>
      <c r="G47" s="74"/>
      <c r="H47" s="74"/>
      <c r="I47" s="86"/>
      <c r="J47" s="51"/>
      <c r="K47" s="51"/>
      <c r="L47" s="51"/>
      <c r="M47" s="34">
        <f>SUM(C159:D160)</f>
        <v>1</v>
      </c>
      <c r="N47" s="36">
        <f>F158</f>
        <v>1</v>
      </c>
      <c r="O47" s="26">
        <f>G164</f>
        <v>0.4</v>
      </c>
      <c r="P47" s="76"/>
      <c r="Q47" s="76"/>
      <c r="R47" s="76"/>
    </row>
    <row r="48" spans="1:18" ht="20.100000000000001" customHeight="1">
      <c r="A48" s="43" t="s">
        <v>17</v>
      </c>
      <c r="B48" s="42" t="s">
        <v>41</v>
      </c>
      <c r="C48" s="42" t="s">
        <v>18</v>
      </c>
      <c r="D48" s="42" t="s">
        <v>42</v>
      </c>
      <c r="E48" s="87"/>
      <c r="F48" s="74"/>
      <c r="G48" s="74"/>
      <c r="H48" s="74"/>
      <c r="I48" s="86"/>
      <c r="J48" s="51"/>
      <c r="K48" s="51"/>
      <c r="L48" s="51"/>
      <c r="M48" s="34">
        <f>SUM(C162:D163)</f>
        <v>3</v>
      </c>
      <c r="N48" s="36">
        <f>F161</f>
        <v>1</v>
      </c>
      <c r="O48" s="26">
        <f>G167</f>
        <v>0.4</v>
      </c>
      <c r="P48" s="76"/>
      <c r="Q48" s="76"/>
      <c r="R48" s="76"/>
    </row>
    <row r="49" spans="1:18" ht="20.100000000000001" customHeight="1">
      <c r="A49" s="44" t="s">
        <v>2</v>
      </c>
      <c r="B49" s="33">
        <v>1</v>
      </c>
      <c r="C49" s="33"/>
      <c r="D49" s="33"/>
      <c r="E49" s="87"/>
      <c r="F49" s="74"/>
      <c r="G49" s="74"/>
      <c r="H49" s="74"/>
      <c r="I49" s="86"/>
      <c r="J49" s="51"/>
      <c r="K49" s="51"/>
      <c r="L49" s="51"/>
      <c r="M49" s="34">
        <f>SUM(C165:D166)</f>
        <v>3</v>
      </c>
      <c r="N49" s="36">
        <f>F164</f>
        <v>1</v>
      </c>
      <c r="O49" s="26">
        <f>G170</f>
        <v>0.4</v>
      </c>
      <c r="P49" s="76"/>
      <c r="Q49" s="76"/>
      <c r="R49" s="76"/>
    </row>
    <row r="50" spans="1:18" ht="20.100000000000001" customHeight="1">
      <c r="A50" s="45" t="s">
        <v>43</v>
      </c>
      <c r="B50" s="42"/>
      <c r="C50" s="42"/>
      <c r="D50" s="42"/>
      <c r="E50" s="87"/>
      <c r="F50" s="74">
        <v>5</v>
      </c>
      <c r="G50" s="74">
        <f>SUM(P50:R53)</f>
        <v>3</v>
      </c>
      <c r="H50" s="74"/>
      <c r="I50" s="86" t="s">
        <v>155</v>
      </c>
      <c r="J50" s="51"/>
      <c r="K50" s="51"/>
      <c r="L50" s="51"/>
      <c r="M50" s="34">
        <f>SUM(C168:D169)</f>
        <v>3</v>
      </c>
      <c r="N50" s="36">
        <f>F167</f>
        <v>1</v>
      </c>
      <c r="O50" s="26">
        <f>G174</f>
        <v>0.6</v>
      </c>
      <c r="P50" s="76">
        <f>F50*B53*P1</f>
        <v>0</v>
      </c>
      <c r="Q50" s="76">
        <f>F50*C53*$Q$1</f>
        <v>3</v>
      </c>
      <c r="R50" s="76">
        <f>F50*D53*R1</f>
        <v>0</v>
      </c>
    </row>
    <row r="51" spans="1:18" ht="20.100000000000001" customHeight="1">
      <c r="A51" s="43"/>
      <c r="B51" s="18" t="s">
        <v>9</v>
      </c>
      <c r="C51" s="18" t="s">
        <v>14</v>
      </c>
      <c r="D51" s="18" t="s">
        <v>15</v>
      </c>
      <c r="E51" s="87"/>
      <c r="F51" s="74"/>
      <c r="G51" s="74"/>
      <c r="H51" s="74"/>
      <c r="I51" s="86"/>
      <c r="J51" s="51"/>
      <c r="K51" s="51"/>
      <c r="L51" s="51"/>
      <c r="M51" s="34">
        <f>SUM(C171:D173)</f>
        <v>3</v>
      </c>
      <c r="N51" s="36">
        <f>F170</f>
        <v>1</v>
      </c>
      <c r="O51" s="26">
        <f>G178</f>
        <v>0.6</v>
      </c>
      <c r="P51" s="76"/>
      <c r="Q51" s="76"/>
      <c r="R51" s="76"/>
    </row>
    <row r="52" spans="1:18" ht="20.100000000000001" customHeight="1">
      <c r="A52" s="43"/>
      <c r="B52" s="42" t="s">
        <v>18</v>
      </c>
      <c r="C52" s="42" t="s">
        <v>19</v>
      </c>
      <c r="D52" s="42" t="s">
        <v>20</v>
      </c>
      <c r="E52" s="87"/>
      <c r="F52" s="74"/>
      <c r="G52" s="74"/>
      <c r="H52" s="74"/>
      <c r="I52" s="86"/>
      <c r="J52" s="51"/>
      <c r="K52" s="51"/>
      <c r="L52" s="51"/>
      <c r="M52" s="34">
        <f>SUM(C175:D177)</f>
        <v>2</v>
      </c>
      <c r="N52" s="36">
        <f>F174</f>
        <v>1</v>
      </c>
      <c r="O52" s="26">
        <f>G182</f>
        <v>0.4</v>
      </c>
      <c r="P52" s="76"/>
      <c r="Q52" s="76"/>
      <c r="R52" s="76"/>
    </row>
    <row r="53" spans="1:18" ht="20.100000000000001" customHeight="1">
      <c r="A53" s="44" t="s">
        <v>2</v>
      </c>
      <c r="B53" s="33"/>
      <c r="C53" s="33">
        <v>2</v>
      </c>
      <c r="D53" s="33"/>
      <c r="E53" s="87"/>
      <c r="F53" s="74"/>
      <c r="G53" s="74"/>
      <c r="H53" s="74"/>
      <c r="I53" s="86"/>
      <c r="J53" s="51"/>
      <c r="K53" s="51"/>
      <c r="L53" s="51"/>
      <c r="M53" s="34">
        <f>SUM(C179:D181)</f>
        <v>2</v>
      </c>
      <c r="N53" s="36">
        <f>F178</f>
        <v>1</v>
      </c>
      <c r="O53" s="26">
        <f>G185</f>
        <v>0.8</v>
      </c>
      <c r="P53" s="76"/>
      <c r="Q53" s="76"/>
      <c r="R53" s="76"/>
    </row>
    <row r="54" spans="1:18" ht="20.100000000000001" customHeight="1">
      <c r="A54" s="41" t="s">
        <v>44</v>
      </c>
      <c r="B54" s="42"/>
      <c r="C54" s="42"/>
      <c r="D54" s="42"/>
      <c r="E54" s="87"/>
      <c r="F54" s="74">
        <v>4</v>
      </c>
      <c r="G54" s="74">
        <f>SUM(P54:R57)</f>
        <v>1.6</v>
      </c>
      <c r="H54" s="74"/>
      <c r="I54" s="86" t="s">
        <v>173</v>
      </c>
      <c r="J54" s="51"/>
      <c r="K54" s="51"/>
      <c r="L54" s="51"/>
      <c r="M54" s="34">
        <f>SUM(C183:D184)</f>
        <v>3</v>
      </c>
      <c r="N54" s="34">
        <f>F182</f>
        <v>1</v>
      </c>
      <c r="O54" s="26">
        <f>G188</f>
        <v>0.8</v>
      </c>
      <c r="P54" s="76">
        <f>F54*B57*P1</f>
        <v>0</v>
      </c>
      <c r="Q54" s="76">
        <f>F54*C57*$Q$1</f>
        <v>0</v>
      </c>
      <c r="R54" s="76">
        <f>F54*D57*R1</f>
        <v>1.6</v>
      </c>
    </row>
    <row r="55" spans="1:18" ht="20.100000000000001" customHeight="1">
      <c r="A55" s="43"/>
      <c r="B55" s="18" t="s">
        <v>9</v>
      </c>
      <c r="C55" s="18" t="s">
        <v>14</v>
      </c>
      <c r="D55" s="18" t="s">
        <v>15</v>
      </c>
      <c r="E55" s="87"/>
      <c r="F55" s="74"/>
      <c r="G55" s="74"/>
      <c r="H55" s="74"/>
      <c r="I55" s="86"/>
      <c r="J55" s="51"/>
      <c r="K55" s="51"/>
      <c r="L55" s="51"/>
      <c r="M55" s="34">
        <f>SUM(C186:D187)</f>
        <v>1</v>
      </c>
      <c r="N55" s="34">
        <f>F185</f>
        <v>1</v>
      </c>
      <c r="O55" s="26">
        <f>G191</f>
        <v>0.8</v>
      </c>
      <c r="P55" s="76"/>
      <c r="Q55" s="76"/>
      <c r="R55" s="76"/>
    </row>
    <row r="56" spans="1:18" ht="20.100000000000001" customHeight="1">
      <c r="A56" s="43"/>
      <c r="B56" s="42" t="s">
        <v>18</v>
      </c>
      <c r="C56" s="42" t="s">
        <v>19</v>
      </c>
      <c r="D56" s="42" t="s">
        <v>20</v>
      </c>
      <c r="E56" s="87"/>
      <c r="F56" s="74"/>
      <c r="G56" s="74"/>
      <c r="H56" s="74"/>
      <c r="I56" s="86"/>
      <c r="J56" s="51"/>
      <c r="K56" s="51"/>
      <c r="L56" s="51"/>
      <c r="M56" s="34">
        <f>SUM(C189:D190)</f>
        <v>1</v>
      </c>
      <c r="N56" s="34">
        <f>F188</f>
        <v>1</v>
      </c>
      <c r="O56" s="26">
        <f>G194</f>
        <v>0.4</v>
      </c>
      <c r="P56" s="76"/>
      <c r="Q56" s="76"/>
      <c r="R56" s="76"/>
    </row>
    <row r="57" spans="1:18" ht="40.15" customHeight="1">
      <c r="A57" s="44" t="s">
        <v>2</v>
      </c>
      <c r="B57" s="33"/>
      <c r="C57" s="33"/>
      <c r="D57" s="33">
        <v>3</v>
      </c>
      <c r="E57" s="87"/>
      <c r="F57" s="74"/>
      <c r="G57" s="74"/>
      <c r="H57" s="74"/>
      <c r="I57" s="86"/>
      <c r="J57" s="51"/>
      <c r="K57" s="51"/>
      <c r="L57" s="51"/>
      <c r="M57" s="34">
        <f>SUM(C192:D193)</f>
        <v>1</v>
      </c>
      <c r="N57" s="34">
        <f>F191</f>
        <v>1</v>
      </c>
      <c r="O57" s="26">
        <f>G198</f>
        <v>0.8</v>
      </c>
      <c r="P57" s="76"/>
      <c r="Q57" s="76"/>
      <c r="R57" s="76"/>
    </row>
    <row r="58" spans="1:18" ht="20.100000000000001" customHeight="1">
      <c r="A58" s="45" t="s">
        <v>45</v>
      </c>
      <c r="B58" s="42"/>
      <c r="C58" s="42"/>
      <c r="D58" s="42"/>
      <c r="E58" s="87"/>
      <c r="F58" s="74">
        <v>3</v>
      </c>
      <c r="G58" s="74">
        <f>SUM(P58:R61)</f>
        <v>1.2</v>
      </c>
      <c r="H58" s="74"/>
      <c r="I58" s="86" t="s">
        <v>163</v>
      </c>
      <c r="J58" s="51"/>
      <c r="K58" s="51"/>
      <c r="L58" s="38"/>
      <c r="M58" s="34">
        <f>SUM(C195:D197)</f>
        <v>3</v>
      </c>
      <c r="N58" s="34">
        <f>F194</f>
        <v>1</v>
      </c>
      <c r="P58" s="76">
        <f>F58*B61*P1</f>
        <v>0</v>
      </c>
      <c r="Q58" s="76">
        <f>F58*C61*$Q$1</f>
        <v>0</v>
      </c>
      <c r="R58" s="76">
        <f>F58*D61*R1</f>
        <v>1.2</v>
      </c>
    </row>
    <row r="59" spans="1:18" ht="20.100000000000001" customHeight="1">
      <c r="A59" s="43"/>
      <c r="B59" s="18" t="s">
        <v>9</v>
      </c>
      <c r="C59" s="18" t="s">
        <v>14</v>
      </c>
      <c r="D59" s="18" t="s">
        <v>15</v>
      </c>
      <c r="E59" s="87"/>
      <c r="F59" s="74"/>
      <c r="G59" s="74"/>
      <c r="H59" s="74"/>
      <c r="I59" s="86"/>
      <c r="J59" s="51"/>
      <c r="K59" s="51"/>
      <c r="L59" s="38"/>
      <c r="M59" s="34">
        <f>SUM(B201:D201)</f>
        <v>1</v>
      </c>
      <c r="N59" s="34">
        <f>F198</f>
        <v>1</v>
      </c>
      <c r="O59" s="28"/>
      <c r="P59" s="76"/>
      <c r="Q59" s="76"/>
      <c r="R59" s="76"/>
    </row>
    <row r="60" spans="1:18" ht="20.100000000000001" customHeight="1">
      <c r="A60" s="43"/>
      <c r="B60" s="42" t="s">
        <v>18</v>
      </c>
      <c r="C60" s="42" t="s">
        <v>19</v>
      </c>
      <c r="D60" s="42" t="s">
        <v>20</v>
      </c>
      <c r="E60" s="87"/>
      <c r="F60" s="74"/>
      <c r="G60" s="74"/>
      <c r="H60" s="74"/>
      <c r="I60" s="86"/>
      <c r="J60" s="51"/>
      <c r="K60" s="51"/>
      <c r="L60" s="38"/>
      <c r="O60" s="28"/>
      <c r="P60" s="76"/>
      <c r="Q60" s="76"/>
      <c r="R60" s="76"/>
    </row>
    <row r="61" spans="1:18" ht="40.15" customHeight="1">
      <c r="A61" s="44"/>
      <c r="B61" s="33"/>
      <c r="C61" s="33"/>
      <c r="D61" s="33">
        <v>3</v>
      </c>
      <c r="E61" s="87"/>
      <c r="F61" s="74"/>
      <c r="G61" s="74"/>
      <c r="H61" s="74"/>
      <c r="I61" s="86"/>
      <c r="J61" s="51"/>
      <c r="K61" s="51"/>
      <c r="L61" s="38"/>
      <c r="O61" s="28"/>
      <c r="P61" s="76"/>
      <c r="Q61" s="76"/>
      <c r="R61" s="76"/>
    </row>
    <row r="62" spans="1:18" ht="20.100000000000001" customHeight="1">
      <c r="A62" s="45" t="s">
        <v>46</v>
      </c>
      <c r="B62" s="42"/>
      <c r="C62" s="42"/>
      <c r="D62" s="42"/>
      <c r="E62" s="87"/>
      <c r="F62" s="74">
        <v>3</v>
      </c>
      <c r="G62" s="74">
        <f>SUM(P62:R65)</f>
        <v>1.7999999999999998</v>
      </c>
      <c r="H62" s="74"/>
      <c r="I62" s="86" t="s">
        <v>167</v>
      </c>
      <c r="J62" s="51"/>
      <c r="K62" s="51"/>
      <c r="L62" s="38"/>
      <c r="O62" s="28"/>
      <c r="P62" s="76">
        <f>F62*B65*P1</f>
        <v>0</v>
      </c>
      <c r="Q62" s="76">
        <f>F62*C65*$Q$1</f>
        <v>1.7999999999999998</v>
      </c>
      <c r="R62" s="76">
        <f>F62*D65*R1</f>
        <v>0</v>
      </c>
    </row>
    <row r="63" spans="1:18" ht="20.100000000000001" customHeight="1">
      <c r="A63" s="43"/>
      <c r="B63" s="18" t="s">
        <v>9</v>
      </c>
      <c r="C63" s="18" t="s">
        <v>14</v>
      </c>
      <c r="D63" s="18" t="s">
        <v>15</v>
      </c>
      <c r="E63" s="87"/>
      <c r="F63" s="74"/>
      <c r="G63" s="74"/>
      <c r="H63" s="74"/>
      <c r="I63" s="86"/>
      <c r="J63" s="51"/>
      <c r="K63" s="51"/>
      <c r="L63" s="38"/>
      <c r="M63" s="34"/>
      <c r="O63" s="28"/>
      <c r="P63" s="76"/>
      <c r="Q63" s="76"/>
      <c r="R63" s="76"/>
    </row>
    <row r="64" spans="1:18" ht="20.100000000000001" customHeight="1">
      <c r="A64" s="43" t="s">
        <v>47</v>
      </c>
      <c r="B64" s="42" t="s">
        <v>18</v>
      </c>
      <c r="C64" s="42" t="s">
        <v>19</v>
      </c>
      <c r="D64" s="42" t="s">
        <v>20</v>
      </c>
      <c r="E64" s="87"/>
      <c r="F64" s="74"/>
      <c r="G64" s="74"/>
      <c r="H64" s="74"/>
      <c r="I64" s="86"/>
      <c r="J64" s="51"/>
      <c r="K64" s="51"/>
      <c r="L64" s="38"/>
      <c r="M64" s="34"/>
      <c r="O64" s="28"/>
      <c r="P64" s="76"/>
      <c r="Q64" s="76"/>
      <c r="R64" s="76"/>
    </row>
    <row r="65" spans="1:18" ht="20.100000000000001" customHeight="1">
      <c r="A65" s="44" t="s">
        <v>2</v>
      </c>
      <c r="B65" s="33"/>
      <c r="C65" s="33">
        <v>2</v>
      </c>
      <c r="D65" s="33"/>
      <c r="E65" s="87"/>
      <c r="F65" s="74"/>
      <c r="G65" s="74"/>
      <c r="H65" s="74"/>
      <c r="I65" s="86"/>
      <c r="J65" s="51"/>
      <c r="K65" s="51"/>
      <c r="L65" s="38"/>
      <c r="M65" s="34"/>
      <c r="O65" s="28"/>
      <c r="P65" s="76"/>
      <c r="Q65" s="76"/>
      <c r="R65" s="76"/>
    </row>
    <row r="66" spans="1:18" ht="20.100000000000001" customHeight="1">
      <c r="A66" s="45" t="s">
        <v>48</v>
      </c>
      <c r="B66" s="42"/>
      <c r="C66" s="80" t="s">
        <v>2</v>
      </c>
      <c r="D66" s="80"/>
      <c r="E66" s="93" t="s">
        <v>49</v>
      </c>
      <c r="F66" s="74">
        <v>2</v>
      </c>
      <c r="G66" s="74">
        <f>SUM(P66:R69)</f>
        <v>1.6</v>
      </c>
      <c r="H66" s="74">
        <f>SUM(G66:G108)</f>
        <v>9.4</v>
      </c>
      <c r="I66" s="86" t="s">
        <v>166</v>
      </c>
      <c r="J66" s="51"/>
      <c r="K66" s="51"/>
      <c r="L66" s="38"/>
      <c r="M66" s="34"/>
      <c r="O66" s="28"/>
      <c r="P66" s="76">
        <f>F66*C67*P1</f>
        <v>1.6</v>
      </c>
      <c r="Q66" s="76">
        <f>F66*C68*$Q$1</f>
        <v>0</v>
      </c>
      <c r="R66" s="76">
        <f>F66*C69*R1</f>
        <v>0</v>
      </c>
    </row>
    <row r="67" spans="1:18" ht="20.100000000000001" customHeight="1">
      <c r="A67" s="43" t="s">
        <v>22</v>
      </c>
      <c r="B67" s="18" t="s">
        <v>9</v>
      </c>
      <c r="C67" s="91">
        <v>1</v>
      </c>
      <c r="D67" s="92"/>
      <c r="E67" s="93"/>
      <c r="F67" s="74"/>
      <c r="G67" s="74"/>
      <c r="H67" s="74"/>
      <c r="I67" s="86"/>
      <c r="J67" s="51"/>
      <c r="K67" s="51"/>
      <c r="L67" s="38"/>
      <c r="O67" s="28"/>
      <c r="P67" s="76"/>
      <c r="Q67" s="76"/>
      <c r="R67" s="76"/>
    </row>
    <row r="68" spans="1:18" ht="20.100000000000001" customHeight="1">
      <c r="A68" s="44" t="s">
        <v>50</v>
      </c>
      <c r="B68" s="18" t="s">
        <v>14</v>
      </c>
      <c r="C68" s="79"/>
      <c r="D68" s="79"/>
      <c r="E68" s="93"/>
      <c r="F68" s="74"/>
      <c r="G68" s="74"/>
      <c r="H68" s="74"/>
      <c r="I68" s="86"/>
      <c r="J68" s="51"/>
      <c r="K68" s="51"/>
      <c r="L68" s="38"/>
      <c r="O68" s="28"/>
      <c r="P68" s="76"/>
      <c r="Q68" s="76"/>
      <c r="R68" s="76"/>
    </row>
    <row r="69" spans="1:18" ht="20.100000000000001" customHeight="1">
      <c r="A69" s="44" t="s">
        <v>24</v>
      </c>
      <c r="B69" s="18" t="s">
        <v>15</v>
      </c>
      <c r="C69" s="79"/>
      <c r="D69" s="79"/>
      <c r="E69" s="93"/>
      <c r="F69" s="74"/>
      <c r="G69" s="74"/>
      <c r="H69" s="74"/>
      <c r="I69" s="86"/>
      <c r="J69" s="51"/>
      <c r="K69" s="51"/>
      <c r="L69" s="38"/>
      <c r="O69" s="28"/>
      <c r="P69" s="76"/>
      <c r="Q69" s="76"/>
      <c r="R69" s="76"/>
    </row>
    <row r="70" spans="1:18" ht="20.100000000000001" customHeight="1">
      <c r="A70" s="57" t="s">
        <v>51</v>
      </c>
      <c r="B70" s="18"/>
      <c r="C70" s="80" t="s">
        <v>2</v>
      </c>
      <c r="D70" s="80"/>
      <c r="E70" s="93"/>
      <c r="F70" s="74">
        <v>2</v>
      </c>
      <c r="G70" s="74">
        <f>SUM(P70:R73)</f>
        <v>1.6</v>
      </c>
      <c r="H70" s="74"/>
      <c r="I70" s="86" t="s">
        <v>143</v>
      </c>
      <c r="J70" s="51"/>
      <c r="K70" s="51"/>
      <c r="L70" s="38"/>
      <c r="O70" s="28"/>
      <c r="P70" s="76">
        <f>F70*C71*P1</f>
        <v>1.6</v>
      </c>
      <c r="Q70" s="76">
        <f>F70*C72*$Q$1</f>
        <v>0</v>
      </c>
      <c r="R70" s="76">
        <f>F70*C73*R1</f>
        <v>0</v>
      </c>
    </row>
    <row r="71" spans="1:18" ht="20.100000000000001" customHeight="1">
      <c r="A71" s="43" t="s">
        <v>22</v>
      </c>
      <c r="B71" s="18" t="s">
        <v>9</v>
      </c>
      <c r="C71" s="91">
        <v>1</v>
      </c>
      <c r="D71" s="92"/>
      <c r="E71" s="93"/>
      <c r="F71" s="74"/>
      <c r="G71" s="74"/>
      <c r="H71" s="74"/>
      <c r="I71" s="86"/>
      <c r="J71" s="51"/>
      <c r="K71" s="51"/>
      <c r="L71" s="38"/>
      <c r="O71" s="28"/>
      <c r="P71" s="76"/>
      <c r="Q71" s="76"/>
      <c r="R71" s="76"/>
    </row>
    <row r="72" spans="1:18" ht="20.100000000000001" customHeight="1">
      <c r="A72" s="44" t="s">
        <v>50</v>
      </c>
      <c r="B72" s="18" t="s">
        <v>14</v>
      </c>
      <c r="C72" s="79"/>
      <c r="D72" s="79"/>
      <c r="E72" s="93"/>
      <c r="F72" s="74"/>
      <c r="G72" s="74"/>
      <c r="H72" s="74"/>
      <c r="I72" s="86"/>
      <c r="J72" s="51"/>
      <c r="K72" s="51"/>
      <c r="L72" s="51"/>
      <c r="O72" s="28"/>
      <c r="P72" s="76"/>
      <c r="Q72" s="76"/>
      <c r="R72" s="76"/>
    </row>
    <row r="73" spans="1:18" ht="20.100000000000001" customHeight="1">
      <c r="A73" s="44" t="s">
        <v>24</v>
      </c>
      <c r="B73" s="18" t="s">
        <v>15</v>
      </c>
      <c r="C73" s="79"/>
      <c r="D73" s="79"/>
      <c r="E73" s="93"/>
      <c r="F73" s="74"/>
      <c r="G73" s="74"/>
      <c r="H73" s="74"/>
      <c r="I73" s="86"/>
      <c r="J73" s="51"/>
      <c r="K73" s="51"/>
      <c r="L73" s="38"/>
      <c r="O73" s="28"/>
      <c r="P73" s="76"/>
      <c r="Q73" s="76"/>
      <c r="R73" s="76"/>
    </row>
    <row r="74" spans="1:18" ht="20.100000000000001" customHeight="1">
      <c r="A74" s="41" t="s">
        <v>52</v>
      </c>
      <c r="B74" s="18"/>
      <c r="C74" s="80" t="s">
        <v>2</v>
      </c>
      <c r="D74" s="80"/>
      <c r="E74" s="93"/>
      <c r="F74" s="74">
        <v>1</v>
      </c>
      <c r="G74" s="74">
        <f>SUM(P74:R77)</f>
        <v>0.8</v>
      </c>
      <c r="H74" s="74"/>
      <c r="I74" s="86" t="s">
        <v>143</v>
      </c>
      <c r="J74" s="51"/>
      <c r="K74" s="51"/>
      <c r="L74" s="38"/>
      <c r="P74" s="76">
        <f>F74*C75*P1</f>
        <v>0.8</v>
      </c>
      <c r="Q74" s="76">
        <f>F74*C76*$Q$1</f>
        <v>0</v>
      </c>
      <c r="R74" s="76">
        <f>F74*C77*R1</f>
        <v>0</v>
      </c>
    </row>
    <row r="75" spans="1:18" ht="20.100000000000001" customHeight="1">
      <c r="A75" s="43" t="s">
        <v>53</v>
      </c>
      <c r="B75" s="18" t="s">
        <v>9</v>
      </c>
      <c r="C75" s="91">
        <v>1</v>
      </c>
      <c r="D75" s="92"/>
      <c r="E75" s="93"/>
      <c r="F75" s="74"/>
      <c r="G75" s="74"/>
      <c r="H75" s="74"/>
      <c r="I75" s="86"/>
      <c r="J75" s="51"/>
      <c r="K75" s="51"/>
      <c r="L75" s="38"/>
      <c r="P75" s="76"/>
      <c r="Q75" s="76"/>
      <c r="R75" s="76"/>
    </row>
    <row r="76" spans="1:18" ht="20.100000000000001" customHeight="1">
      <c r="A76" s="44" t="s">
        <v>54</v>
      </c>
      <c r="B76" s="18" t="s">
        <v>14</v>
      </c>
      <c r="C76" s="79"/>
      <c r="D76" s="79"/>
      <c r="E76" s="93"/>
      <c r="F76" s="74"/>
      <c r="G76" s="74"/>
      <c r="H76" s="74"/>
      <c r="I76" s="86"/>
      <c r="J76" s="51"/>
      <c r="K76" s="51"/>
      <c r="L76" s="38"/>
      <c r="P76" s="76"/>
      <c r="Q76" s="76"/>
      <c r="R76" s="76"/>
    </row>
    <row r="77" spans="1:18" ht="20.100000000000001" customHeight="1">
      <c r="A77" s="44" t="s">
        <v>55</v>
      </c>
      <c r="B77" s="18" t="s">
        <v>15</v>
      </c>
      <c r="C77" s="79"/>
      <c r="D77" s="79"/>
      <c r="E77" s="93"/>
      <c r="F77" s="74"/>
      <c r="G77" s="74"/>
      <c r="H77" s="74"/>
      <c r="I77" s="86"/>
      <c r="J77" s="51"/>
      <c r="K77" s="51"/>
      <c r="L77" s="38"/>
      <c r="P77" s="76"/>
      <c r="Q77" s="76"/>
      <c r="R77" s="76"/>
    </row>
    <row r="78" spans="1:18" ht="20.100000000000001" customHeight="1">
      <c r="A78" s="45" t="s">
        <v>56</v>
      </c>
      <c r="B78" s="18"/>
      <c r="C78" s="80" t="s">
        <v>2</v>
      </c>
      <c r="D78" s="80"/>
      <c r="E78" s="93"/>
      <c r="F78" s="74">
        <v>1</v>
      </c>
      <c r="G78" s="74">
        <f>SUM(P78:R81)</f>
        <v>0.6</v>
      </c>
      <c r="H78" s="74"/>
      <c r="I78" s="86" t="s">
        <v>148</v>
      </c>
      <c r="J78" s="51"/>
      <c r="K78" s="51"/>
      <c r="L78" s="38"/>
      <c r="M78" s="34"/>
      <c r="P78" s="76">
        <f>F78*C79*P1</f>
        <v>0</v>
      </c>
      <c r="Q78" s="76">
        <f>F78*C80*$Q$1</f>
        <v>0.6</v>
      </c>
      <c r="R78" s="76">
        <f>F78*C81*R1</f>
        <v>0</v>
      </c>
    </row>
    <row r="79" spans="1:18" ht="20.100000000000001" customHeight="1">
      <c r="A79" s="43" t="s">
        <v>22</v>
      </c>
      <c r="B79" s="18" t="s">
        <v>9</v>
      </c>
      <c r="C79" s="91"/>
      <c r="D79" s="92"/>
      <c r="E79" s="93"/>
      <c r="F79" s="74"/>
      <c r="G79" s="74"/>
      <c r="H79" s="74"/>
      <c r="I79" s="86"/>
      <c r="J79" s="51"/>
      <c r="K79" s="51"/>
      <c r="L79" s="38"/>
      <c r="M79" s="34"/>
      <c r="P79" s="76"/>
      <c r="Q79" s="76"/>
      <c r="R79" s="76"/>
    </row>
    <row r="80" spans="1:18" ht="20.100000000000001" customHeight="1">
      <c r="A80" s="44" t="s">
        <v>57</v>
      </c>
      <c r="B80" s="18" t="s">
        <v>14</v>
      </c>
      <c r="C80" s="79">
        <v>2</v>
      </c>
      <c r="D80" s="79"/>
      <c r="E80" s="93"/>
      <c r="F80" s="74"/>
      <c r="G80" s="74"/>
      <c r="H80" s="74"/>
      <c r="I80" s="86"/>
      <c r="J80" s="51"/>
      <c r="K80" s="51"/>
      <c r="L80" s="38"/>
      <c r="M80" s="34"/>
      <c r="P80" s="76"/>
      <c r="Q80" s="76"/>
      <c r="R80" s="76"/>
    </row>
    <row r="81" spans="1:18" ht="20.100000000000001" customHeight="1">
      <c r="A81" s="44" t="s">
        <v>24</v>
      </c>
      <c r="B81" s="18" t="s">
        <v>15</v>
      </c>
      <c r="C81" s="79"/>
      <c r="D81" s="79"/>
      <c r="E81" s="93"/>
      <c r="F81" s="74"/>
      <c r="G81" s="74"/>
      <c r="H81" s="74"/>
      <c r="I81" s="86"/>
      <c r="J81" s="51"/>
      <c r="K81" s="51"/>
      <c r="L81" s="38"/>
      <c r="M81" s="34"/>
      <c r="P81" s="76"/>
      <c r="Q81" s="76"/>
      <c r="R81" s="76"/>
    </row>
    <row r="82" spans="1:18" ht="20.100000000000001" customHeight="1">
      <c r="A82" s="59" t="s">
        <v>58</v>
      </c>
      <c r="B82" s="74"/>
      <c r="C82" s="74"/>
      <c r="D82" s="74"/>
      <c r="E82" s="93"/>
      <c r="F82" s="74">
        <v>2</v>
      </c>
      <c r="G82" s="74">
        <f>SUM(P82:R87)</f>
        <v>0.8</v>
      </c>
      <c r="H82" s="74"/>
      <c r="I82" s="86" t="s">
        <v>151</v>
      </c>
      <c r="J82" s="51"/>
      <c r="K82" s="51"/>
      <c r="L82" s="38"/>
      <c r="M82" s="34"/>
      <c r="P82" s="76">
        <f>F82*B87*P1</f>
        <v>0</v>
      </c>
      <c r="Q82" s="76">
        <f>F82*C87*$Q$1</f>
        <v>0</v>
      </c>
      <c r="R82" s="76">
        <f>F82*D87*R1</f>
        <v>0.8</v>
      </c>
    </row>
    <row r="83" spans="1:18" ht="20.100000000000001" customHeight="1">
      <c r="A83" s="43" t="s">
        <v>22</v>
      </c>
      <c r="B83" s="83">
        <v>5</v>
      </c>
      <c r="C83" s="83"/>
      <c r="D83" s="83"/>
      <c r="E83" s="93"/>
      <c r="F83" s="74"/>
      <c r="G83" s="74"/>
      <c r="H83" s="74"/>
      <c r="I83" s="86"/>
      <c r="J83" s="51"/>
      <c r="K83" s="51"/>
      <c r="L83" s="38"/>
      <c r="M83" s="34"/>
      <c r="P83" s="76"/>
      <c r="Q83" s="76"/>
      <c r="R83" s="76"/>
    </row>
    <row r="84" spans="1:18" ht="20.100000000000001" customHeight="1">
      <c r="A84" s="43" t="s">
        <v>30</v>
      </c>
      <c r="B84" s="83" t="s">
        <v>139</v>
      </c>
      <c r="C84" s="83"/>
      <c r="D84" s="83"/>
      <c r="E84" s="93"/>
      <c r="F84" s="74"/>
      <c r="G84" s="74"/>
      <c r="H84" s="74"/>
      <c r="I84" s="86"/>
      <c r="J84" s="51"/>
      <c r="K84" s="51"/>
      <c r="L84" s="38"/>
      <c r="M84" s="34"/>
      <c r="P84" s="76"/>
      <c r="Q84" s="76"/>
      <c r="R84" s="76"/>
    </row>
    <row r="85" spans="1:18" ht="20.100000000000001" customHeight="1">
      <c r="A85" s="43"/>
      <c r="B85" s="18" t="s">
        <v>9</v>
      </c>
      <c r="C85" s="18" t="s">
        <v>14</v>
      </c>
      <c r="D85" s="18" t="s">
        <v>15</v>
      </c>
      <c r="E85" s="93"/>
      <c r="F85" s="74"/>
      <c r="G85" s="74"/>
      <c r="H85" s="74"/>
      <c r="I85" s="86"/>
      <c r="J85" s="51"/>
      <c r="K85" s="51"/>
      <c r="L85" s="38"/>
      <c r="M85" s="34"/>
      <c r="P85" s="76"/>
      <c r="Q85" s="76"/>
      <c r="R85" s="76"/>
    </row>
    <row r="86" spans="1:18" ht="20.100000000000001" customHeight="1">
      <c r="A86" s="43" t="s">
        <v>17</v>
      </c>
      <c r="B86" s="42" t="s">
        <v>18</v>
      </c>
      <c r="C86" s="42" t="s">
        <v>19</v>
      </c>
      <c r="D86" s="42" t="s">
        <v>20</v>
      </c>
      <c r="E86" s="93"/>
      <c r="F86" s="74"/>
      <c r="G86" s="74"/>
      <c r="H86" s="74"/>
      <c r="I86" s="86"/>
      <c r="J86" s="51"/>
      <c r="K86" s="51"/>
      <c r="L86" s="38"/>
      <c r="M86" s="34"/>
      <c r="P86" s="76"/>
      <c r="Q86" s="76"/>
      <c r="R86" s="76"/>
    </row>
    <row r="87" spans="1:18" ht="20.100000000000001" customHeight="1">
      <c r="A87" s="44" t="s">
        <v>2</v>
      </c>
      <c r="B87" s="33"/>
      <c r="C87" s="33"/>
      <c r="D87" s="33">
        <v>3</v>
      </c>
      <c r="E87" s="93"/>
      <c r="F87" s="74"/>
      <c r="G87" s="74"/>
      <c r="H87" s="74"/>
      <c r="I87" s="86"/>
      <c r="J87" s="51"/>
      <c r="K87" s="51"/>
      <c r="L87" s="51"/>
      <c r="P87" s="76"/>
      <c r="Q87" s="76"/>
      <c r="R87" s="76"/>
    </row>
    <row r="88" spans="1:18" ht="20.100000000000001" customHeight="1">
      <c r="A88" s="41" t="s">
        <v>59</v>
      </c>
      <c r="B88" s="18"/>
      <c r="C88" s="80" t="s">
        <v>2</v>
      </c>
      <c r="D88" s="80"/>
      <c r="E88" s="93"/>
      <c r="F88" s="74">
        <v>1</v>
      </c>
      <c r="G88" s="74">
        <f>SUM(P88:R91)</f>
        <v>0.4</v>
      </c>
      <c r="H88" s="74"/>
      <c r="I88" s="86" t="s">
        <v>140</v>
      </c>
      <c r="J88" s="51"/>
      <c r="K88" s="51"/>
      <c r="L88" s="38"/>
      <c r="P88" s="76">
        <f>F88*C89*P1</f>
        <v>0</v>
      </c>
      <c r="Q88" s="76">
        <f>F88*C90*$Q$1</f>
        <v>0</v>
      </c>
      <c r="R88" s="76">
        <f>F88*C91*R1</f>
        <v>0.4</v>
      </c>
    </row>
    <row r="89" spans="1:18" ht="20.100000000000001" customHeight="1">
      <c r="A89" s="43" t="s">
        <v>22</v>
      </c>
      <c r="B89" s="18" t="s">
        <v>9</v>
      </c>
      <c r="C89" s="91"/>
      <c r="D89" s="92"/>
      <c r="E89" s="93"/>
      <c r="F89" s="74"/>
      <c r="G89" s="74"/>
      <c r="H89" s="74"/>
      <c r="I89" s="86"/>
      <c r="J89" s="51"/>
      <c r="K89" s="51"/>
      <c r="L89" s="38"/>
      <c r="P89" s="76"/>
      <c r="Q89" s="76"/>
      <c r="R89" s="76"/>
    </row>
    <row r="90" spans="1:18" ht="20.100000000000001" customHeight="1">
      <c r="A90" s="44" t="s">
        <v>57</v>
      </c>
      <c r="B90" s="18" t="s">
        <v>14</v>
      </c>
      <c r="C90" s="79"/>
      <c r="D90" s="79"/>
      <c r="E90" s="93"/>
      <c r="F90" s="74"/>
      <c r="G90" s="74"/>
      <c r="H90" s="74"/>
      <c r="I90" s="86"/>
      <c r="J90" s="51"/>
      <c r="K90" s="51"/>
      <c r="L90" s="38"/>
      <c r="P90" s="76"/>
      <c r="Q90" s="76"/>
      <c r="R90" s="76"/>
    </row>
    <row r="91" spans="1:18" ht="20.100000000000001" customHeight="1">
      <c r="A91" s="44" t="s">
        <v>24</v>
      </c>
      <c r="B91" s="18" t="s">
        <v>15</v>
      </c>
      <c r="C91" s="79">
        <v>3</v>
      </c>
      <c r="D91" s="79"/>
      <c r="E91" s="93"/>
      <c r="F91" s="74"/>
      <c r="G91" s="74"/>
      <c r="H91" s="74"/>
      <c r="I91" s="86"/>
      <c r="J91" s="51"/>
      <c r="K91" s="51"/>
      <c r="L91" s="38"/>
      <c r="P91" s="76"/>
      <c r="Q91" s="76"/>
      <c r="R91" s="76"/>
    </row>
    <row r="92" spans="1:18" ht="20.100000000000001" customHeight="1">
      <c r="A92" s="41" t="s">
        <v>60</v>
      </c>
      <c r="B92" s="18"/>
      <c r="C92" s="80" t="s">
        <v>2</v>
      </c>
      <c r="D92" s="80"/>
      <c r="E92" s="93"/>
      <c r="F92" s="74">
        <v>1</v>
      </c>
      <c r="G92" s="74">
        <f>SUM(P92:R95)</f>
        <v>0.8</v>
      </c>
      <c r="H92" s="74"/>
      <c r="I92" s="86" t="s">
        <v>143</v>
      </c>
      <c r="J92" s="51"/>
      <c r="K92" s="51"/>
      <c r="L92" s="38"/>
      <c r="P92" s="76">
        <f>F92*C93*P1</f>
        <v>0.8</v>
      </c>
      <c r="Q92" s="76">
        <f>F92*C94*$Q$1</f>
        <v>0</v>
      </c>
      <c r="R92" s="76">
        <f>F92*C95*R1</f>
        <v>0</v>
      </c>
    </row>
    <row r="93" spans="1:18" ht="20.100000000000001" customHeight="1">
      <c r="A93" s="43" t="s">
        <v>22</v>
      </c>
      <c r="B93" s="18" t="s">
        <v>9</v>
      </c>
      <c r="C93" s="91">
        <v>1</v>
      </c>
      <c r="D93" s="92"/>
      <c r="E93" s="93"/>
      <c r="F93" s="74"/>
      <c r="G93" s="74"/>
      <c r="H93" s="74"/>
      <c r="I93" s="86"/>
      <c r="J93" s="51"/>
      <c r="K93" s="51"/>
      <c r="L93" s="38"/>
      <c r="P93" s="76"/>
      <c r="Q93" s="76"/>
      <c r="R93" s="76"/>
    </row>
    <row r="94" spans="1:18" ht="20.100000000000001" customHeight="1">
      <c r="A94" s="44" t="s">
        <v>57</v>
      </c>
      <c r="B94" s="18" t="s">
        <v>14</v>
      </c>
      <c r="C94" s="79"/>
      <c r="D94" s="79"/>
      <c r="E94" s="93"/>
      <c r="F94" s="74"/>
      <c r="G94" s="74"/>
      <c r="H94" s="74"/>
      <c r="I94" s="86"/>
      <c r="J94" s="51"/>
      <c r="K94" s="51"/>
      <c r="L94" s="38"/>
      <c r="M94" s="34"/>
      <c r="P94" s="76"/>
      <c r="Q94" s="76"/>
      <c r="R94" s="76"/>
    </row>
    <row r="95" spans="1:18" ht="20.100000000000001" customHeight="1">
      <c r="A95" s="44" t="s">
        <v>24</v>
      </c>
      <c r="B95" s="18" t="s">
        <v>15</v>
      </c>
      <c r="C95" s="79"/>
      <c r="D95" s="79"/>
      <c r="E95" s="93"/>
      <c r="F95" s="74"/>
      <c r="G95" s="74"/>
      <c r="H95" s="74"/>
      <c r="I95" s="86"/>
      <c r="J95" s="51"/>
      <c r="K95" s="51"/>
      <c r="L95" s="38"/>
      <c r="M95" s="34"/>
      <c r="P95" s="76"/>
      <c r="Q95" s="76"/>
      <c r="R95" s="76"/>
    </row>
    <row r="96" spans="1:18" ht="20.100000000000001" customHeight="1">
      <c r="A96" s="59" t="s">
        <v>61</v>
      </c>
      <c r="B96" s="42"/>
      <c r="C96" s="80" t="s">
        <v>2</v>
      </c>
      <c r="D96" s="80"/>
      <c r="E96" s="93"/>
      <c r="F96" s="74">
        <v>2</v>
      </c>
      <c r="G96" s="74">
        <f>SUM(P96:R99)</f>
        <v>1.2</v>
      </c>
      <c r="H96" s="74"/>
      <c r="I96" s="86" t="s">
        <v>165</v>
      </c>
      <c r="J96" s="51"/>
      <c r="K96" s="51"/>
      <c r="L96" s="38"/>
      <c r="M96" s="34"/>
      <c r="P96" s="76">
        <f>F96*C97*P1</f>
        <v>0</v>
      </c>
      <c r="Q96" s="76">
        <f>F96*C98*$Q$1</f>
        <v>1.2</v>
      </c>
      <c r="R96" s="76">
        <f>F96*C99*R1</f>
        <v>0</v>
      </c>
    </row>
    <row r="97" spans="1:18" ht="20.100000000000001" customHeight="1">
      <c r="A97" s="43" t="s">
        <v>22</v>
      </c>
      <c r="B97" s="18" t="s">
        <v>9</v>
      </c>
      <c r="C97" s="91"/>
      <c r="D97" s="92"/>
      <c r="E97" s="93"/>
      <c r="F97" s="74"/>
      <c r="G97" s="74"/>
      <c r="H97" s="74"/>
      <c r="I97" s="86"/>
      <c r="J97" s="51"/>
      <c r="K97" s="51"/>
      <c r="L97" s="38"/>
      <c r="M97" s="34"/>
      <c r="P97" s="76"/>
      <c r="Q97" s="76"/>
      <c r="R97" s="76"/>
    </row>
    <row r="98" spans="1:18" ht="20.100000000000001" customHeight="1">
      <c r="A98" s="44" t="s">
        <v>62</v>
      </c>
      <c r="B98" s="18" t="s">
        <v>14</v>
      </c>
      <c r="C98" s="79">
        <v>2</v>
      </c>
      <c r="D98" s="79"/>
      <c r="E98" s="93"/>
      <c r="F98" s="74"/>
      <c r="G98" s="74"/>
      <c r="H98" s="74"/>
      <c r="I98" s="86"/>
      <c r="J98" s="51"/>
      <c r="K98" s="51"/>
      <c r="L98" s="38"/>
      <c r="M98" s="34"/>
      <c r="P98" s="76"/>
      <c r="Q98" s="76"/>
      <c r="R98" s="76"/>
    </row>
    <row r="99" spans="1:18" ht="20.100000000000001" customHeight="1">
      <c r="A99" s="44" t="s">
        <v>24</v>
      </c>
      <c r="B99" s="18" t="s">
        <v>15</v>
      </c>
      <c r="C99" s="79"/>
      <c r="D99" s="79"/>
      <c r="E99" s="93"/>
      <c r="F99" s="74"/>
      <c r="G99" s="74"/>
      <c r="H99" s="74"/>
      <c r="I99" s="86"/>
      <c r="J99" s="51"/>
      <c r="K99" s="51"/>
      <c r="L99" s="38"/>
      <c r="M99" s="34"/>
      <c r="P99" s="76"/>
      <c r="Q99" s="76"/>
      <c r="R99" s="76"/>
    </row>
    <row r="100" spans="1:18" ht="20.100000000000001" customHeight="1">
      <c r="A100" s="41" t="s">
        <v>63</v>
      </c>
      <c r="B100" s="18"/>
      <c r="C100" s="80" t="s">
        <v>2</v>
      </c>
      <c r="D100" s="80"/>
      <c r="E100" s="93"/>
      <c r="F100" s="74">
        <v>1</v>
      </c>
      <c r="G100" s="74">
        <f>SUM(P100:R102)</f>
        <v>0.8</v>
      </c>
      <c r="H100" s="74"/>
      <c r="I100" s="86" t="s">
        <v>143</v>
      </c>
      <c r="J100" s="51"/>
      <c r="K100" s="51"/>
      <c r="L100" s="38"/>
      <c r="M100" s="34"/>
      <c r="P100" s="76">
        <f>F100*C101*P1</f>
        <v>0.8</v>
      </c>
      <c r="Q100" s="76">
        <v>0</v>
      </c>
      <c r="R100" s="76">
        <f>F100*C102*R1</f>
        <v>0</v>
      </c>
    </row>
    <row r="101" spans="1:18" ht="20.100000000000001" customHeight="1">
      <c r="A101" s="43" t="s">
        <v>22</v>
      </c>
      <c r="B101" s="18" t="s">
        <v>9</v>
      </c>
      <c r="C101" s="91">
        <v>1</v>
      </c>
      <c r="D101" s="92"/>
      <c r="E101" s="93"/>
      <c r="F101" s="74"/>
      <c r="G101" s="74"/>
      <c r="H101" s="74"/>
      <c r="I101" s="86"/>
      <c r="J101" s="51"/>
      <c r="K101" s="51"/>
      <c r="L101" s="38"/>
      <c r="M101" s="34"/>
      <c r="P101" s="76"/>
      <c r="Q101" s="76"/>
      <c r="R101" s="76"/>
    </row>
    <row r="102" spans="1:18" ht="20.100000000000001" customHeight="1">
      <c r="A102" s="44" t="s">
        <v>24</v>
      </c>
      <c r="B102" s="18" t="s">
        <v>15</v>
      </c>
      <c r="C102" s="79"/>
      <c r="D102" s="79"/>
      <c r="E102" s="93"/>
      <c r="F102" s="74"/>
      <c r="G102" s="74"/>
      <c r="H102" s="74"/>
      <c r="I102" s="86"/>
      <c r="J102" s="51"/>
      <c r="K102" s="51"/>
      <c r="L102" s="51"/>
      <c r="M102" s="34"/>
      <c r="N102" s="34"/>
      <c r="P102" s="76"/>
      <c r="Q102" s="76"/>
      <c r="R102" s="76"/>
    </row>
    <row r="103" spans="1:18" ht="20.100000000000001" customHeight="1">
      <c r="A103" s="45" t="s">
        <v>64</v>
      </c>
      <c r="B103" s="18"/>
      <c r="C103" s="80" t="s">
        <v>2</v>
      </c>
      <c r="D103" s="80"/>
      <c r="E103" s="93"/>
      <c r="F103" s="74">
        <v>1</v>
      </c>
      <c r="G103" s="74">
        <f>SUM(P103:R105)</f>
        <v>0.4</v>
      </c>
      <c r="H103" s="74"/>
      <c r="I103" s="86" t="s">
        <v>144</v>
      </c>
      <c r="J103" s="51"/>
      <c r="K103" s="51"/>
      <c r="L103" s="51"/>
      <c r="M103" s="34"/>
      <c r="N103" s="34"/>
      <c r="P103" s="76">
        <f>F103*C104*P1</f>
        <v>0</v>
      </c>
      <c r="Q103" s="76">
        <v>0</v>
      </c>
      <c r="R103" s="76">
        <f>F103*C105*R1</f>
        <v>0.4</v>
      </c>
    </row>
    <row r="104" spans="1:18" ht="20.100000000000001" customHeight="1">
      <c r="A104" s="43" t="s">
        <v>22</v>
      </c>
      <c r="B104" s="18" t="s">
        <v>9</v>
      </c>
      <c r="C104" s="91"/>
      <c r="D104" s="92"/>
      <c r="E104" s="93"/>
      <c r="F104" s="74"/>
      <c r="G104" s="74"/>
      <c r="H104" s="74"/>
      <c r="I104" s="86"/>
      <c r="J104" s="51"/>
      <c r="K104" s="51"/>
      <c r="L104" s="38"/>
      <c r="M104" s="34"/>
      <c r="N104" s="34"/>
      <c r="P104" s="76"/>
      <c r="Q104" s="76"/>
      <c r="R104" s="76"/>
    </row>
    <row r="105" spans="1:18" ht="20.100000000000001" customHeight="1">
      <c r="A105" s="44" t="s">
        <v>24</v>
      </c>
      <c r="B105" s="18" t="s">
        <v>15</v>
      </c>
      <c r="C105" s="79">
        <v>3</v>
      </c>
      <c r="D105" s="79"/>
      <c r="E105" s="93"/>
      <c r="F105" s="74"/>
      <c r="G105" s="74"/>
      <c r="H105" s="74"/>
      <c r="I105" s="86"/>
      <c r="J105" s="51"/>
      <c r="K105" s="51"/>
      <c r="L105" s="38"/>
      <c r="M105" s="34"/>
      <c r="N105" s="34"/>
      <c r="P105" s="76"/>
      <c r="Q105" s="76"/>
      <c r="R105" s="76"/>
    </row>
    <row r="106" spans="1:18" ht="20.100000000000001" customHeight="1">
      <c r="A106" s="45" t="s">
        <v>65</v>
      </c>
      <c r="B106" s="18"/>
      <c r="C106" s="80" t="s">
        <v>2</v>
      </c>
      <c r="D106" s="80"/>
      <c r="E106" s="93"/>
      <c r="F106" s="74">
        <v>1</v>
      </c>
      <c r="G106" s="74">
        <f>SUM(P106:R108)</f>
        <v>0.4</v>
      </c>
      <c r="H106" s="74"/>
      <c r="I106" s="86" t="s">
        <v>136</v>
      </c>
      <c r="J106" s="51"/>
      <c r="K106" s="51"/>
      <c r="L106" s="38"/>
      <c r="M106" s="34"/>
      <c r="N106" s="34"/>
      <c r="P106" s="76">
        <f>F106*C107*P1</f>
        <v>0</v>
      </c>
      <c r="Q106" s="76">
        <v>0</v>
      </c>
      <c r="R106" s="76">
        <f>F106*C108*R1</f>
        <v>0.4</v>
      </c>
    </row>
    <row r="107" spans="1:18" ht="20.100000000000001" customHeight="1">
      <c r="A107" s="43" t="s">
        <v>22</v>
      </c>
      <c r="B107" s="18" t="s">
        <v>9</v>
      </c>
      <c r="C107" s="91"/>
      <c r="D107" s="92"/>
      <c r="E107" s="93"/>
      <c r="F107" s="74"/>
      <c r="G107" s="74"/>
      <c r="H107" s="74"/>
      <c r="I107" s="86"/>
      <c r="J107" s="51"/>
      <c r="K107" s="51"/>
      <c r="L107" s="38"/>
      <c r="M107" s="34"/>
      <c r="N107" s="34"/>
      <c r="P107" s="76"/>
      <c r="Q107" s="76"/>
      <c r="R107" s="76"/>
    </row>
    <row r="108" spans="1:18" ht="20.100000000000001" customHeight="1">
      <c r="A108" s="44" t="s">
        <v>24</v>
      </c>
      <c r="B108" s="18" t="s">
        <v>15</v>
      </c>
      <c r="C108" s="79">
        <v>3</v>
      </c>
      <c r="D108" s="79"/>
      <c r="E108" s="93"/>
      <c r="F108" s="74"/>
      <c r="G108" s="74"/>
      <c r="H108" s="74"/>
      <c r="I108" s="86"/>
      <c r="J108" s="51"/>
      <c r="K108" s="51"/>
      <c r="L108" s="38"/>
      <c r="M108" s="34"/>
      <c r="N108" s="34"/>
      <c r="P108" s="76"/>
      <c r="Q108" s="76"/>
      <c r="R108" s="76"/>
    </row>
    <row r="109" spans="1:18" ht="20.100000000000001" customHeight="1">
      <c r="A109" s="45" t="s">
        <v>66</v>
      </c>
      <c r="B109" s="18"/>
      <c r="C109" s="80" t="s">
        <v>2</v>
      </c>
      <c r="D109" s="80"/>
      <c r="E109" s="94" t="s">
        <v>135</v>
      </c>
      <c r="F109" s="74">
        <v>2</v>
      </c>
      <c r="G109" s="74">
        <f>SUM(P109:R112)</f>
        <v>1.2</v>
      </c>
      <c r="H109" s="74">
        <f>SUM(G109:G130)</f>
        <v>7.1999999999999993</v>
      </c>
      <c r="I109" s="86" t="s">
        <v>142</v>
      </c>
      <c r="J109" s="51"/>
      <c r="K109" s="51"/>
      <c r="L109" s="38"/>
      <c r="N109" s="34"/>
      <c r="P109" s="76">
        <f>F109*C110*P1</f>
        <v>0</v>
      </c>
      <c r="Q109" s="76">
        <f>F109*C111*$Q$1</f>
        <v>1.2</v>
      </c>
      <c r="R109" s="76">
        <f>F109*C112*R1</f>
        <v>0</v>
      </c>
    </row>
    <row r="110" spans="1:18" ht="20.100000000000001" customHeight="1">
      <c r="A110" s="43" t="s">
        <v>22</v>
      </c>
      <c r="B110" s="18" t="s">
        <v>9</v>
      </c>
      <c r="C110" s="91"/>
      <c r="D110" s="92"/>
      <c r="E110" s="94"/>
      <c r="F110" s="74"/>
      <c r="G110" s="74"/>
      <c r="H110" s="74"/>
      <c r="I110" s="86"/>
      <c r="J110" s="51"/>
      <c r="K110" s="51"/>
      <c r="L110" s="38"/>
      <c r="N110" s="34"/>
      <c r="P110" s="76"/>
      <c r="Q110" s="76"/>
      <c r="R110" s="76"/>
    </row>
    <row r="111" spans="1:18" ht="20.100000000000001" customHeight="1">
      <c r="A111" s="44" t="s">
        <v>23</v>
      </c>
      <c r="B111" s="18" t="s">
        <v>14</v>
      </c>
      <c r="C111" s="79">
        <v>2</v>
      </c>
      <c r="D111" s="79"/>
      <c r="E111" s="94"/>
      <c r="F111" s="74"/>
      <c r="G111" s="74"/>
      <c r="H111" s="74"/>
      <c r="I111" s="86"/>
      <c r="J111" s="51"/>
      <c r="K111" s="51"/>
      <c r="L111" s="38"/>
      <c r="N111" s="34"/>
      <c r="P111" s="76"/>
      <c r="Q111" s="76"/>
      <c r="R111" s="76"/>
    </row>
    <row r="112" spans="1:18" ht="20.100000000000001" customHeight="1">
      <c r="A112" s="44" t="s">
        <v>24</v>
      </c>
      <c r="B112" s="18" t="s">
        <v>15</v>
      </c>
      <c r="C112" s="79"/>
      <c r="D112" s="79"/>
      <c r="E112" s="94"/>
      <c r="F112" s="74"/>
      <c r="G112" s="74"/>
      <c r="H112" s="74"/>
      <c r="I112" s="86"/>
      <c r="J112" s="51"/>
      <c r="K112" s="51"/>
      <c r="L112" s="38"/>
      <c r="N112" s="34"/>
      <c r="P112" s="76"/>
      <c r="Q112" s="76"/>
      <c r="R112" s="76"/>
    </row>
    <row r="113" spans="1:18" ht="20.100000000000001" customHeight="1">
      <c r="A113" s="45" t="s">
        <v>67</v>
      </c>
      <c r="B113" s="18"/>
      <c r="C113" s="80" t="s">
        <v>2</v>
      </c>
      <c r="D113" s="80"/>
      <c r="E113" s="94"/>
      <c r="F113" s="74">
        <v>2</v>
      </c>
      <c r="G113" s="74">
        <f>SUM(P113:R116)</f>
        <v>1.6</v>
      </c>
      <c r="H113" s="74"/>
      <c r="I113" s="86" t="s">
        <v>143</v>
      </c>
      <c r="J113" s="51"/>
      <c r="K113" s="51"/>
      <c r="L113" s="38"/>
      <c r="N113" s="34"/>
      <c r="P113" s="76">
        <f>F113*C114*P1</f>
        <v>1.6</v>
      </c>
      <c r="Q113" s="76">
        <f>F113*C115*$Q$1</f>
        <v>0</v>
      </c>
      <c r="R113" s="76">
        <f>F113*C116*R1</f>
        <v>0</v>
      </c>
    </row>
    <row r="114" spans="1:18" ht="20.100000000000001" customHeight="1">
      <c r="A114" s="43" t="s">
        <v>22</v>
      </c>
      <c r="B114" s="18" t="s">
        <v>9</v>
      </c>
      <c r="C114" s="91">
        <v>1</v>
      </c>
      <c r="D114" s="92"/>
      <c r="E114" s="94"/>
      <c r="F114" s="74"/>
      <c r="G114" s="74"/>
      <c r="H114" s="74"/>
      <c r="I114" s="86"/>
      <c r="J114" s="51"/>
      <c r="K114" s="51"/>
      <c r="L114" s="38"/>
      <c r="N114" s="34"/>
      <c r="P114" s="76"/>
      <c r="Q114" s="76"/>
      <c r="R114" s="76"/>
    </row>
    <row r="115" spans="1:18" ht="20.100000000000001" customHeight="1">
      <c r="A115" s="44" t="s">
        <v>23</v>
      </c>
      <c r="B115" s="18" t="s">
        <v>14</v>
      </c>
      <c r="C115" s="79"/>
      <c r="D115" s="79"/>
      <c r="E115" s="94"/>
      <c r="F115" s="74"/>
      <c r="G115" s="74"/>
      <c r="H115" s="74"/>
      <c r="I115" s="86"/>
      <c r="J115" s="51"/>
      <c r="K115" s="51"/>
      <c r="L115" s="38"/>
      <c r="N115" s="34"/>
      <c r="P115" s="76"/>
      <c r="Q115" s="76"/>
      <c r="R115" s="76"/>
    </row>
    <row r="116" spans="1:18" ht="20.100000000000001" customHeight="1">
      <c r="A116" s="44" t="s">
        <v>24</v>
      </c>
      <c r="B116" s="18" t="s">
        <v>15</v>
      </c>
      <c r="C116" s="79"/>
      <c r="D116" s="79"/>
      <c r="E116" s="94"/>
      <c r="F116" s="74"/>
      <c r="G116" s="74"/>
      <c r="H116" s="74"/>
      <c r="I116" s="86"/>
      <c r="J116" s="51"/>
      <c r="K116" s="51"/>
      <c r="L116" s="38"/>
      <c r="N116" s="34"/>
      <c r="P116" s="76"/>
      <c r="Q116" s="76"/>
      <c r="R116" s="76"/>
    </row>
    <row r="117" spans="1:18" ht="20.100000000000001" customHeight="1">
      <c r="A117" s="59" t="s">
        <v>68</v>
      </c>
      <c r="B117" s="18"/>
      <c r="C117" s="80" t="s">
        <v>2</v>
      </c>
      <c r="D117" s="80"/>
      <c r="E117" s="94"/>
      <c r="F117" s="74">
        <v>1</v>
      </c>
      <c r="G117" s="74">
        <f>SUM(P117:R120)</f>
        <v>0.8</v>
      </c>
      <c r="H117" s="74"/>
      <c r="I117" s="86" t="s">
        <v>139</v>
      </c>
      <c r="J117" s="51"/>
      <c r="K117" s="51"/>
      <c r="L117" s="38"/>
      <c r="N117" s="34"/>
      <c r="P117" s="76">
        <f>F117*C118*P1</f>
        <v>0.8</v>
      </c>
      <c r="Q117" s="76">
        <f>F117*C119*$Q$1</f>
        <v>0</v>
      </c>
      <c r="R117" s="76">
        <f>F117*C120*R1</f>
        <v>0</v>
      </c>
    </row>
    <row r="118" spans="1:18" ht="20.100000000000001" customHeight="1">
      <c r="A118" s="43" t="s">
        <v>22</v>
      </c>
      <c r="B118" s="18" t="s">
        <v>9</v>
      </c>
      <c r="C118" s="91">
        <v>1</v>
      </c>
      <c r="D118" s="92"/>
      <c r="E118" s="94"/>
      <c r="F118" s="74"/>
      <c r="G118" s="74"/>
      <c r="H118" s="74"/>
      <c r="I118" s="86"/>
      <c r="J118" s="51"/>
      <c r="K118" s="51"/>
      <c r="L118" s="51"/>
      <c r="N118" s="34"/>
      <c r="P118" s="76"/>
      <c r="Q118" s="76"/>
      <c r="R118" s="76"/>
    </row>
    <row r="119" spans="1:18" ht="20.100000000000001" customHeight="1">
      <c r="A119" s="44" t="s">
        <v>23</v>
      </c>
      <c r="B119" s="18" t="s">
        <v>14</v>
      </c>
      <c r="C119" s="79"/>
      <c r="D119" s="79"/>
      <c r="E119" s="94"/>
      <c r="F119" s="74"/>
      <c r="G119" s="74"/>
      <c r="H119" s="74"/>
      <c r="I119" s="86"/>
      <c r="J119" s="51"/>
      <c r="K119" s="51"/>
      <c r="L119" s="38"/>
      <c r="N119" s="34"/>
      <c r="P119" s="76"/>
      <c r="Q119" s="76"/>
      <c r="R119" s="76"/>
    </row>
    <row r="120" spans="1:18" ht="20.100000000000001" customHeight="1">
      <c r="A120" s="44" t="s">
        <v>24</v>
      </c>
      <c r="B120" s="18" t="s">
        <v>15</v>
      </c>
      <c r="C120" s="79"/>
      <c r="D120" s="79"/>
      <c r="E120" s="94"/>
      <c r="F120" s="74"/>
      <c r="G120" s="74"/>
      <c r="H120" s="74"/>
      <c r="I120" s="86"/>
      <c r="J120" s="51"/>
      <c r="K120" s="51"/>
      <c r="L120" s="38"/>
      <c r="N120" s="34"/>
      <c r="P120" s="76"/>
      <c r="Q120" s="76"/>
      <c r="R120" s="76"/>
    </row>
    <row r="121" spans="1:18" ht="20.100000000000001" customHeight="1">
      <c r="A121" s="59" t="s">
        <v>69</v>
      </c>
      <c r="B121" s="18"/>
      <c r="C121" s="80" t="s">
        <v>2</v>
      </c>
      <c r="D121" s="80"/>
      <c r="E121" s="94"/>
      <c r="F121" s="74">
        <v>2</v>
      </c>
      <c r="G121" s="74">
        <f>SUM(P121:R123)</f>
        <v>1.6</v>
      </c>
      <c r="H121" s="74"/>
      <c r="I121" s="86" t="s">
        <v>168</v>
      </c>
      <c r="J121" s="51"/>
      <c r="K121" s="51"/>
      <c r="L121" s="38"/>
      <c r="N121" s="34"/>
      <c r="P121" s="76">
        <f>F121*C122*P1</f>
        <v>1.6</v>
      </c>
      <c r="Q121" s="76">
        <v>0</v>
      </c>
      <c r="R121" s="76">
        <f>F121*C123*R1</f>
        <v>0</v>
      </c>
    </row>
    <row r="122" spans="1:18" ht="20.100000000000001" customHeight="1">
      <c r="A122" s="43" t="s">
        <v>22</v>
      </c>
      <c r="B122" s="18" t="s">
        <v>9</v>
      </c>
      <c r="C122" s="91">
        <v>1</v>
      </c>
      <c r="D122" s="92"/>
      <c r="E122" s="94"/>
      <c r="F122" s="74"/>
      <c r="G122" s="74"/>
      <c r="H122" s="74"/>
      <c r="I122" s="86"/>
      <c r="J122" s="51"/>
      <c r="K122" s="51"/>
      <c r="L122" s="38"/>
      <c r="N122" s="34"/>
      <c r="P122" s="76"/>
      <c r="Q122" s="76"/>
      <c r="R122" s="76"/>
    </row>
    <row r="123" spans="1:18" ht="20.100000000000001" customHeight="1">
      <c r="A123" s="44" t="s">
        <v>24</v>
      </c>
      <c r="B123" s="18" t="s">
        <v>15</v>
      </c>
      <c r="C123" s="79"/>
      <c r="D123" s="79"/>
      <c r="E123" s="94"/>
      <c r="F123" s="74"/>
      <c r="G123" s="74"/>
      <c r="H123" s="74"/>
      <c r="I123" s="86"/>
      <c r="J123" s="51"/>
      <c r="K123" s="51"/>
      <c r="L123" s="38"/>
      <c r="N123" s="34"/>
      <c r="P123" s="76"/>
      <c r="Q123" s="76"/>
      <c r="R123" s="76"/>
    </row>
    <row r="124" spans="1:18" ht="20.100000000000001" customHeight="1">
      <c r="A124" s="57" t="s">
        <v>70</v>
      </c>
      <c r="B124" s="18"/>
      <c r="C124" s="80" t="s">
        <v>2</v>
      </c>
      <c r="D124" s="80"/>
      <c r="E124" s="94"/>
      <c r="F124" s="74">
        <v>2</v>
      </c>
      <c r="G124" s="74">
        <f>SUM(P124:R127)</f>
        <v>1.6</v>
      </c>
      <c r="H124" s="74"/>
      <c r="I124" s="86" t="s">
        <v>169</v>
      </c>
      <c r="J124" s="51"/>
      <c r="K124" s="51"/>
      <c r="L124" s="38"/>
      <c r="N124" s="34"/>
      <c r="P124" s="76">
        <f>F124*C125*P1</f>
        <v>1.6</v>
      </c>
      <c r="Q124" s="76">
        <f>F124*C126*$Q$1</f>
        <v>0</v>
      </c>
      <c r="R124" s="76">
        <f>F124*C127*R1</f>
        <v>0</v>
      </c>
    </row>
    <row r="125" spans="1:18" ht="20.100000000000001" customHeight="1">
      <c r="A125" s="58" t="s">
        <v>22</v>
      </c>
      <c r="B125" s="18" t="s">
        <v>9</v>
      </c>
      <c r="C125" s="91">
        <v>1</v>
      </c>
      <c r="D125" s="92"/>
      <c r="E125" s="94"/>
      <c r="F125" s="74"/>
      <c r="G125" s="74"/>
      <c r="H125" s="74"/>
      <c r="I125" s="86"/>
      <c r="J125" s="51"/>
      <c r="K125" s="51"/>
      <c r="L125" s="38"/>
      <c r="N125" s="34"/>
      <c r="P125" s="76"/>
      <c r="Q125" s="76"/>
      <c r="R125" s="76"/>
    </row>
    <row r="126" spans="1:18" ht="20.100000000000001" customHeight="1">
      <c r="A126" s="58" t="s">
        <v>23</v>
      </c>
      <c r="B126" s="18" t="s">
        <v>14</v>
      </c>
      <c r="C126" s="79"/>
      <c r="D126" s="79"/>
      <c r="E126" s="94"/>
      <c r="F126" s="74"/>
      <c r="G126" s="74"/>
      <c r="H126" s="74"/>
      <c r="I126" s="86"/>
      <c r="J126" s="51"/>
      <c r="K126" s="51"/>
      <c r="L126" s="38"/>
      <c r="N126" s="34"/>
      <c r="P126" s="76"/>
      <c r="Q126" s="76"/>
      <c r="R126" s="76"/>
    </row>
    <row r="127" spans="1:18" ht="20.100000000000001" customHeight="1">
      <c r="A127" s="58" t="s">
        <v>24</v>
      </c>
      <c r="B127" s="18" t="s">
        <v>15</v>
      </c>
      <c r="C127" s="79"/>
      <c r="D127" s="79"/>
      <c r="E127" s="94"/>
      <c r="F127" s="74"/>
      <c r="G127" s="74"/>
      <c r="H127" s="74"/>
      <c r="I127" s="86"/>
      <c r="J127" s="51"/>
      <c r="K127" s="51"/>
      <c r="L127" s="38"/>
      <c r="N127" s="34"/>
      <c r="P127" s="76"/>
      <c r="Q127" s="76"/>
      <c r="R127" s="76"/>
    </row>
    <row r="128" spans="1:18" ht="20.100000000000001" customHeight="1">
      <c r="A128" s="57" t="s">
        <v>71</v>
      </c>
      <c r="B128" s="18"/>
      <c r="C128" s="80" t="s">
        <v>2</v>
      </c>
      <c r="D128" s="80"/>
      <c r="E128" s="94"/>
      <c r="F128" s="74">
        <v>1</v>
      </c>
      <c r="G128" s="74">
        <f>SUM(P128:R130)</f>
        <v>0.4</v>
      </c>
      <c r="H128" s="74"/>
      <c r="I128" s="86" t="s">
        <v>30</v>
      </c>
      <c r="J128" s="51"/>
      <c r="K128" s="51"/>
      <c r="L128" s="38"/>
      <c r="N128" s="34"/>
      <c r="P128" s="76">
        <f>F128*C129*P1</f>
        <v>0</v>
      </c>
      <c r="Q128" s="76">
        <v>0</v>
      </c>
      <c r="R128" s="76">
        <f>F128*C130*R1</f>
        <v>0.4</v>
      </c>
    </row>
    <row r="129" spans="1:18" ht="20.100000000000001" customHeight="1">
      <c r="A129" s="43" t="s">
        <v>22</v>
      </c>
      <c r="B129" s="18" t="s">
        <v>9</v>
      </c>
      <c r="C129" s="91"/>
      <c r="D129" s="92"/>
      <c r="E129" s="94"/>
      <c r="F129" s="74"/>
      <c r="G129" s="74"/>
      <c r="H129" s="74"/>
      <c r="I129" s="86"/>
      <c r="J129" s="51"/>
      <c r="K129" s="51"/>
      <c r="L129" s="38"/>
      <c r="N129" s="34"/>
      <c r="P129" s="76"/>
      <c r="Q129" s="76"/>
      <c r="R129" s="76"/>
    </row>
    <row r="130" spans="1:18" ht="20.100000000000001" customHeight="1">
      <c r="A130" s="44" t="s">
        <v>24</v>
      </c>
      <c r="B130" s="18" t="s">
        <v>15</v>
      </c>
      <c r="C130" s="79">
        <v>3</v>
      </c>
      <c r="D130" s="79"/>
      <c r="E130" s="94"/>
      <c r="F130" s="74"/>
      <c r="G130" s="74"/>
      <c r="H130" s="74"/>
      <c r="I130" s="86"/>
      <c r="J130" s="51"/>
      <c r="K130" s="51"/>
      <c r="L130" s="38"/>
      <c r="N130" s="34"/>
      <c r="P130" s="76"/>
      <c r="Q130" s="76"/>
      <c r="R130" s="76"/>
    </row>
    <row r="131" spans="1:18" ht="20.100000000000001" customHeight="1">
      <c r="A131" s="59" t="s">
        <v>72</v>
      </c>
      <c r="B131" s="74"/>
      <c r="C131" s="74"/>
      <c r="D131" s="74"/>
      <c r="E131" s="95" t="s">
        <v>73</v>
      </c>
      <c r="F131" s="74">
        <v>1</v>
      </c>
      <c r="G131" s="74">
        <f>SUM(P131:R136)</f>
        <v>0.8</v>
      </c>
      <c r="H131" s="74">
        <f>SUM(G131:G201)</f>
        <v>12.400000000000006</v>
      </c>
      <c r="I131" s="86" t="s">
        <v>153</v>
      </c>
      <c r="J131" s="51"/>
      <c r="K131" s="51"/>
      <c r="L131" s="38"/>
      <c r="N131" s="34"/>
      <c r="P131" s="76">
        <f>F131*B136*P1</f>
        <v>0.8</v>
      </c>
      <c r="Q131" s="76">
        <f>F131*C136*$Q$1</f>
        <v>0</v>
      </c>
      <c r="R131" s="76">
        <f>F131*D136*R1</f>
        <v>0</v>
      </c>
    </row>
    <row r="132" spans="1:18" ht="20.100000000000001" customHeight="1">
      <c r="A132" s="43" t="s">
        <v>74</v>
      </c>
      <c r="B132" s="83" t="s">
        <v>150</v>
      </c>
      <c r="C132" s="83"/>
      <c r="D132" s="83"/>
      <c r="E132" s="95"/>
      <c r="F132" s="74"/>
      <c r="G132" s="74"/>
      <c r="H132" s="74"/>
      <c r="I132" s="86"/>
      <c r="J132" s="51"/>
      <c r="K132" s="51"/>
      <c r="L132" s="38"/>
      <c r="N132" s="34"/>
      <c r="P132" s="76"/>
      <c r="Q132" s="76"/>
      <c r="R132" s="76"/>
    </row>
    <row r="133" spans="1:18" ht="20.100000000000001" customHeight="1">
      <c r="A133" s="43" t="s">
        <v>75</v>
      </c>
      <c r="B133" s="83" t="s">
        <v>139</v>
      </c>
      <c r="C133" s="83"/>
      <c r="D133" s="83"/>
      <c r="E133" s="95"/>
      <c r="F133" s="74"/>
      <c r="G133" s="74"/>
      <c r="H133" s="74"/>
      <c r="I133" s="86"/>
      <c r="J133" s="51"/>
      <c r="K133" s="51"/>
      <c r="L133" s="51"/>
      <c r="N133" s="34"/>
      <c r="P133" s="76"/>
      <c r="Q133" s="76"/>
      <c r="R133" s="76"/>
    </row>
    <row r="134" spans="1:18" ht="20.100000000000001" customHeight="1">
      <c r="A134" s="43"/>
      <c r="B134" s="18" t="s">
        <v>9</v>
      </c>
      <c r="C134" s="18" t="s">
        <v>14</v>
      </c>
      <c r="D134" s="18" t="s">
        <v>15</v>
      </c>
      <c r="E134" s="95"/>
      <c r="F134" s="74"/>
      <c r="G134" s="74"/>
      <c r="H134" s="74"/>
      <c r="I134" s="86"/>
      <c r="J134" s="51"/>
      <c r="K134" s="51"/>
      <c r="L134" s="38"/>
      <c r="N134" s="34"/>
      <c r="P134" s="76"/>
      <c r="Q134" s="76"/>
      <c r="R134" s="76"/>
    </row>
    <row r="135" spans="1:18" ht="20.100000000000001" customHeight="1">
      <c r="A135" s="43" t="s">
        <v>76</v>
      </c>
      <c r="B135" s="42" t="s">
        <v>18</v>
      </c>
      <c r="C135" s="42" t="s">
        <v>19</v>
      </c>
      <c r="D135" s="42" t="s">
        <v>20</v>
      </c>
      <c r="E135" s="95"/>
      <c r="F135" s="74"/>
      <c r="G135" s="74"/>
      <c r="H135" s="74"/>
      <c r="I135" s="86"/>
      <c r="J135" s="51"/>
      <c r="K135" s="51"/>
      <c r="L135" s="38"/>
      <c r="N135" s="34"/>
      <c r="P135" s="76"/>
      <c r="Q135" s="76"/>
      <c r="R135" s="76"/>
    </row>
    <row r="136" spans="1:18" ht="20.100000000000001" customHeight="1">
      <c r="A136" s="44" t="s">
        <v>2</v>
      </c>
      <c r="B136" s="33">
        <v>1</v>
      </c>
      <c r="C136" s="33"/>
      <c r="D136" s="33"/>
      <c r="E136" s="95"/>
      <c r="F136" s="74"/>
      <c r="G136" s="74"/>
      <c r="H136" s="74"/>
      <c r="I136" s="86"/>
      <c r="J136" s="51"/>
      <c r="K136" s="51"/>
      <c r="L136" s="38"/>
      <c r="N136" s="34"/>
      <c r="P136" s="76"/>
      <c r="Q136" s="76"/>
      <c r="R136" s="76"/>
    </row>
    <row r="137" spans="1:18" ht="20.100000000000001" customHeight="1">
      <c r="A137" s="45" t="s">
        <v>77</v>
      </c>
      <c r="B137" s="42"/>
      <c r="C137" s="80" t="s">
        <v>2</v>
      </c>
      <c r="D137" s="80"/>
      <c r="E137" s="95"/>
      <c r="F137" s="74">
        <v>1</v>
      </c>
      <c r="G137" s="74">
        <f>SUM(P137:R139)</f>
        <v>0.8</v>
      </c>
      <c r="H137" s="74"/>
      <c r="I137" s="86" t="s">
        <v>138</v>
      </c>
      <c r="J137" s="51"/>
      <c r="K137" s="51"/>
      <c r="L137" s="38"/>
      <c r="N137" s="34"/>
      <c r="P137" s="76">
        <f>F137*C138*P1</f>
        <v>0.8</v>
      </c>
      <c r="Q137" s="76">
        <v>0</v>
      </c>
      <c r="R137" s="76">
        <f>F137*C139*R1</f>
        <v>0</v>
      </c>
    </row>
    <row r="138" spans="1:18" ht="20.100000000000001" customHeight="1">
      <c r="A138" s="43" t="s">
        <v>78</v>
      </c>
      <c r="B138" s="18" t="s">
        <v>9</v>
      </c>
      <c r="C138" s="91">
        <v>1</v>
      </c>
      <c r="D138" s="92"/>
      <c r="E138" s="95"/>
      <c r="F138" s="74"/>
      <c r="G138" s="74"/>
      <c r="H138" s="74"/>
      <c r="I138" s="86"/>
      <c r="J138" s="51"/>
      <c r="K138" s="51"/>
      <c r="L138" s="38"/>
      <c r="N138" s="34"/>
      <c r="P138" s="76"/>
      <c r="Q138" s="76"/>
      <c r="R138" s="76"/>
    </row>
    <row r="139" spans="1:18" ht="20.100000000000001" customHeight="1">
      <c r="A139" s="44" t="s">
        <v>79</v>
      </c>
      <c r="B139" s="18" t="s">
        <v>15</v>
      </c>
      <c r="C139" s="79"/>
      <c r="D139" s="79"/>
      <c r="E139" s="95"/>
      <c r="F139" s="74"/>
      <c r="G139" s="74"/>
      <c r="H139" s="74"/>
      <c r="I139" s="86"/>
      <c r="J139" s="51"/>
      <c r="K139" s="51"/>
      <c r="L139" s="38"/>
      <c r="N139" s="34"/>
      <c r="P139" s="76"/>
      <c r="Q139" s="76"/>
      <c r="R139" s="76"/>
    </row>
    <row r="140" spans="1:18" ht="20.100000000000001" customHeight="1">
      <c r="A140" s="59" t="s">
        <v>80</v>
      </c>
      <c r="B140" s="18"/>
      <c r="C140" s="80" t="s">
        <v>2</v>
      </c>
      <c r="D140" s="80"/>
      <c r="E140" s="95"/>
      <c r="F140" s="74">
        <v>1</v>
      </c>
      <c r="G140" s="74">
        <f>SUM(P140:R143)</f>
        <v>0.6</v>
      </c>
      <c r="H140" s="74"/>
      <c r="I140" s="86" t="s">
        <v>145</v>
      </c>
      <c r="J140" s="51"/>
      <c r="K140" s="51"/>
      <c r="L140" s="38"/>
      <c r="N140" s="34"/>
      <c r="P140" s="76">
        <f>F140*C141*P1</f>
        <v>0</v>
      </c>
      <c r="Q140" s="76">
        <f>F140*C142*$Q$1</f>
        <v>0.6</v>
      </c>
      <c r="R140" s="76">
        <f>F140*C143*R1</f>
        <v>0</v>
      </c>
    </row>
    <row r="141" spans="1:18" ht="20.100000000000001" customHeight="1">
      <c r="A141" s="46" t="s">
        <v>22</v>
      </c>
      <c r="B141" s="18" t="s">
        <v>9</v>
      </c>
      <c r="C141" s="91"/>
      <c r="D141" s="92"/>
      <c r="E141" s="95"/>
      <c r="F141" s="74"/>
      <c r="G141" s="74"/>
      <c r="H141" s="74"/>
      <c r="I141" s="86"/>
      <c r="J141" s="51"/>
      <c r="K141" s="51"/>
      <c r="L141" s="38"/>
      <c r="N141" s="34"/>
      <c r="P141" s="76"/>
      <c r="Q141" s="76"/>
      <c r="R141" s="76"/>
    </row>
    <row r="142" spans="1:18" ht="20.100000000000001" customHeight="1">
      <c r="A142" s="46" t="s">
        <v>23</v>
      </c>
      <c r="B142" s="18" t="s">
        <v>14</v>
      </c>
      <c r="C142" s="79">
        <v>2</v>
      </c>
      <c r="D142" s="79"/>
      <c r="E142" s="95"/>
      <c r="F142" s="74"/>
      <c r="G142" s="74"/>
      <c r="H142" s="74"/>
      <c r="I142" s="86"/>
      <c r="J142" s="51"/>
      <c r="K142" s="51"/>
      <c r="L142" s="38"/>
      <c r="N142" s="34"/>
      <c r="P142" s="76"/>
      <c r="Q142" s="76"/>
      <c r="R142" s="76"/>
    </row>
    <row r="143" spans="1:18" ht="20.100000000000001" customHeight="1">
      <c r="A143" s="46" t="s">
        <v>24</v>
      </c>
      <c r="B143" s="18" t="s">
        <v>15</v>
      </c>
      <c r="C143" s="79"/>
      <c r="D143" s="79"/>
      <c r="E143" s="95"/>
      <c r="F143" s="74"/>
      <c r="G143" s="74"/>
      <c r="H143" s="74"/>
      <c r="I143" s="86"/>
      <c r="J143" s="51"/>
      <c r="K143" s="51"/>
      <c r="L143" s="38"/>
      <c r="N143" s="34"/>
      <c r="P143" s="76"/>
      <c r="Q143" s="76"/>
      <c r="R143" s="76"/>
    </row>
    <row r="144" spans="1:18" ht="20.100000000000001" customHeight="1">
      <c r="A144" s="41" t="s">
        <v>81</v>
      </c>
      <c r="B144" s="18"/>
      <c r="C144" s="80" t="s">
        <v>2</v>
      </c>
      <c r="D144" s="80"/>
      <c r="E144" s="95"/>
      <c r="F144" s="74">
        <v>1</v>
      </c>
      <c r="G144" s="74">
        <f>SUM(P144:R147)</f>
        <v>0.6</v>
      </c>
      <c r="H144" s="74"/>
      <c r="I144" s="86" t="s">
        <v>162</v>
      </c>
      <c r="J144" s="51"/>
      <c r="K144" s="51"/>
      <c r="L144" s="38"/>
      <c r="N144" s="34"/>
      <c r="P144" s="76">
        <f>F144*C145*P1</f>
        <v>0</v>
      </c>
      <c r="Q144" s="76">
        <f>F144*C146*$Q$1</f>
        <v>0.6</v>
      </c>
      <c r="R144" s="76">
        <f>F144*C147*R1</f>
        <v>0</v>
      </c>
    </row>
    <row r="145" spans="1:18" ht="20.100000000000001" customHeight="1">
      <c r="A145" s="43" t="s">
        <v>22</v>
      </c>
      <c r="B145" s="18" t="s">
        <v>9</v>
      </c>
      <c r="C145" s="91"/>
      <c r="D145" s="92"/>
      <c r="E145" s="95"/>
      <c r="F145" s="74"/>
      <c r="G145" s="74"/>
      <c r="H145" s="74"/>
      <c r="I145" s="86"/>
      <c r="J145" s="51"/>
      <c r="K145" s="51"/>
      <c r="L145" s="38"/>
      <c r="N145" s="34"/>
      <c r="P145" s="76"/>
      <c r="Q145" s="76"/>
      <c r="R145" s="76"/>
    </row>
    <row r="146" spans="1:18" ht="20.100000000000001" customHeight="1">
      <c r="A146" s="44" t="s">
        <v>23</v>
      </c>
      <c r="B146" s="18" t="s">
        <v>14</v>
      </c>
      <c r="C146" s="79">
        <v>2</v>
      </c>
      <c r="D146" s="79"/>
      <c r="E146" s="95"/>
      <c r="F146" s="74"/>
      <c r="G146" s="74"/>
      <c r="H146" s="74"/>
      <c r="I146" s="86"/>
      <c r="J146" s="51"/>
      <c r="K146" s="51"/>
      <c r="L146" s="38"/>
      <c r="N146" s="34"/>
      <c r="P146" s="76"/>
      <c r="Q146" s="76"/>
      <c r="R146" s="76"/>
    </row>
    <row r="147" spans="1:18" ht="20.100000000000001" customHeight="1">
      <c r="A147" s="44" t="s">
        <v>24</v>
      </c>
      <c r="B147" s="18" t="s">
        <v>15</v>
      </c>
      <c r="C147" s="79"/>
      <c r="D147" s="79"/>
      <c r="E147" s="95"/>
      <c r="F147" s="74"/>
      <c r="G147" s="74"/>
      <c r="H147" s="74"/>
      <c r="I147" s="86"/>
      <c r="J147" s="51"/>
      <c r="K147" s="51"/>
      <c r="L147" s="38"/>
      <c r="N147" s="34"/>
      <c r="P147" s="76"/>
      <c r="Q147" s="76"/>
      <c r="R147" s="76"/>
    </row>
    <row r="148" spans="1:18" ht="20.100000000000001" customHeight="1">
      <c r="A148" s="45" t="s">
        <v>82</v>
      </c>
      <c r="B148" s="45"/>
      <c r="C148" s="74" t="s">
        <v>2</v>
      </c>
      <c r="D148" s="74"/>
      <c r="E148" s="95"/>
      <c r="F148" s="74">
        <v>1</v>
      </c>
      <c r="G148" s="74">
        <f>SUM(P148:R150)</f>
        <v>0.8</v>
      </c>
      <c r="H148" s="74"/>
      <c r="I148" s="86" t="s">
        <v>159</v>
      </c>
      <c r="J148" s="51"/>
      <c r="K148" s="51"/>
      <c r="L148" s="38"/>
      <c r="N148" s="34"/>
      <c r="P148" s="76">
        <f>F148*C149*P1</f>
        <v>0.8</v>
      </c>
      <c r="Q148" s="76">
        <v>0</v>
      </c>
      <c r="R148" s="76">
        <f>F148*C150*R1</f>
        <v>0</v>
      </c>
    </row>
    <row r="149" spans="1:18" ht="20.100000000000001" customHeight="1">
      <c r="A149" s="43" t="s">
        <v>83</v>
      </c>
      <c r="B149" s="18" t="s">
        <v>9</v>
      </c>
      <c r="C149" s="91">
        <v>1</v>
      </c>
      <c r="D149" s="92"/>
      <c r="E149" s="95"/>
      <c r="F149" s="74"/>
      <c r="G149" s="74"/>
      <c r="H149" s="74"/>
      <c r="I149" s="86"/>
      <c r="J149" s="51"/>
      <c r="K149" s="51"/>
      <c r="L149" s="38"/>
      <c r="N149" s="34"/>
      <c r="P149" s="76"/>
      <c r="Q149" s="76"/>
      <c r="R149" s="76"/>
    </row>
    <row r="150" spans="1:18" ht="20.100000000000001" customHeight="1">
      <c r="A150" s="43" t="s">
        <v>84</v>
      </c>
      <c r="B150" s="18" t="s">
        <v>15</v>
      </c>
      <c r="C150" s="79"/>
      <c r="D150" s="79"/>
      <c r="E150" s="95"/>
      <c r="F150" s="74"/>
      <c r="G150" s="74"/>
      <c r="H150" s="74"/>
      <c r="I150" s="86"/>
      <c r="J150" s="51"/>
      <c r="K150" s="51"/>
      <c r="L150" s="38"/>
      <c r="N150" s="34"/>
      <c r="P150" s="76"/>
      <c r="Q150" s="76"/>
      <c r="R150" s="76"/>
    </row>
    <row r="151" spans="1:18" ht="20.100000000000001" customHeight="1">
      <c r="A151" s="59" t="s">
        <v>85</v>
      </c>
      <c r="B151" s="18"/>
      <c r="C151" s="80" t="s">
        <v>2</v>
      </c>
      <c r="D151" s="80"/>
      <c r="E151" s="95"/>
      <c r="F151" s="74">
        <v>1</v>
      </c>
      <c r="G151" s="74">
        <f>SUM(P151:R154)</f>
        <v>0.4</v>
      </c>
      <c r="H151" s="74"/>
      <c r="I151" s="86" t="s">
        <v>146</v>
      </c>
      <c r="J151" s="51"/>
      <c r="K151" s="51"/>
      <c r="L151" s="38"/>
      <c r="N151" s="34"/>
      <c r="P151" s="76">
        <f>F151*C152*P1</f>
        <v>0</v>
      </c>
      <c r="Q151" s="76">
        <f>F151*C153*$Q$1</f>
        <v>0</v>
      </c>
      <c r="R151" s="76">
        <f>F151*C154*R1</f>
        <v>0.4</v>
      </c>
    </row>
    <row r="152" spans="1:18" ht="20.100000000000001" customHeight="1">
      <c r="A152" s="46" t="s">
        <v>22</v>
      </c>
      <c r="B152" s="18" t="s">
        <v>9</v>
      </c>
      <c r="C152" s="91"/>
      <c r="D152" s="92"/>
      <c r="E152" s="95"/>
      <c r="F152" s="74"/>
      <c r="G152" s="74"/>
      <c r="H152" s="74"/>
      <c r="I152" s="86"/>
      <c r="J152" s="51"/>
      <c r="K152" s="51"/>
      <c r="L152" s="38"/>
      <c r="N152" s="34"/>
      <c r="P152" s="76"/>
      <c r="Q152" s="76"/>
      <c r="R152" s="76"/>
    </row>
    <row r="153" spans="1:18" ht="20.100000000000001" customHeight="1">
      <c r="A153" s="46" t="s">
        <v>23</v>
      </c>
      <c r="B153" s="18" t="s">
        <v>14</v>
      </c>
      <c r="C153" s="79"/>
      <c r="D153" s="79"/>
      <c r="E153" s="95"/>
      <c r="F153" s="74"/>
      <c r="G153" s="74"/>
      <c r="H153" s="74"/>
      <c r="I153" s="86"/>
      <c r="J153" s="51"/>
      <c r="K153" s="51"/>
      <c r="L153" s="38"/>
      <c r="N153" s="34"/>
      <c r="P153" s="76"/>
      <c r="Q153" s="76"/>
      <c r="R153" s="76"/>
    </row>
    <row r="154" spans="1:18" ht="20.100000000000001" customHeight="1">
      <c r="A154" s="46" t="s">
        <v>24</v>
      </c>
      <c r="B154" s="18" t="s">
        <v>15</v>
      </c>
      <c r="C154" s="79">
        <v>3</v>
      </c>
      <c r="D154" s="79"/>
      <c r="E154" s="95"/>
      <c r="F154" s="74"/>
      <c r="G154" s="74"/>
      <c r="H154" s="74"/>
      <c r="I154" s="86"/>
      <c r="J154" s="51"/>
      <c r="K154" s="51"/>
      <c r="L154" s="38"/>
      <c r="N154" s="34"/>
      <c r="P154" s="76"/>
      <c r="Q154" s="76"/>
      <c r="R154" s="76"/>
    </row>
    <row r="155" spans="1:18" ht="20.100000000000001" customHeight="1">
      <c r="A155" s="47" t="s">
        <v>86</v>
      </c>
      <c r="B155" s="18"/>
      <c r="C155" s="80" t="s">
        <v>2</v>
      </c>
      <c r="D155" s="80"/>
      <c r="E155" s="95"/>
      <c r="F155" s="74">
        <v>1</v>
      </c>
      <c r="G155" s="74">
        <f>SUM(P155:R157)</f>
        <v>0.8</v>
      </c>
      <c r="H155" s="74"/>
      <c r="I155" s="86" t="s">
        <v>9</v>
      </c>
      <c r="J155" s="51"/>
      <c r="K155" s="51"/>
      <c r="L155" s="38"/>
      <c r="N155" s="34"/>
      <c r="P155" s="76">
        <f>F155*C156*P1</f>
        <v>0.8</v>
      </c>
      <c r="Q155" s="76">
        <v>0</v>
      </c>
      <c r="R155" s="76">
        <f>F155*C157*R1</f>
        <v>0</v>
      </c>
    </row>
    <row r="156" spans="1:18" ht="20.100000000000001" customHeight="1">
      <c r="A156" s="46" t="s">
        <v>87</v>
      </c>
      <c r="B156" s="18" t="s">
        <v>9</v>
      </c>
      <c r="C156" s="91">
        <v>1</v>
      </c>
      <c r="D156" s="92"/>
      <c r="E156" s="95"/>
      <c r="F156" s="74"/>
      <c r="G156" s="74"/>
      <c r="H156" s="74"/>
      <c r="I156" s="86"/>
      <c r="J156" s="51"/>
      <c r="K156" s="51"/>
      <c r="L156" s="38"/>
      <c r="N156" s="34"/>
      <c r="P156" s="76"/>
      <c r="Q156" s="76"/>
      <c r="R156" s="76"/>
    </row>
    <row r="157" spans="1:18" ht="20.100000000000001" customHeight="1">
      <c r="A157" s="46" t="s">
        <v>88</v>
      </c>
      <c r="B157" s="18" t="s">
        <v>15</v>
      </c>
      <c r="C157" s="79"/>
      <c r="D157" s="79"/>
      <c r="E157" s="95"/>
      <c r="F157" s="74"/>
      <c r="G157" s="74"/>
      <c r="H157" s="74"/>
      <c r="I157" s="86"/>
      <c r="J157" s="51"/>
      <c r="K157" s="51"/>
      <c r="L157" s="38"/>
      <c r="N157" s="34"/>
      <c r="P157" s="76"/>
      <c r="Q157" s="76"/>
      <c r="R157" s="76"/>
    </row>
    <row r="158" spans="1:18" ht="20.100000000000001" customHeight="1">
      <c r="A158" s="47" t="s">
        <v>89</v>
      </c>
      <c r="B158" s="18"/>
      <c r="C158" s="80" t="s">
        <v>2</v>
      </c>
      <c r="D158" s="80"/>
      <c r="E158" s="95"/>
      <c r="F158" s="74">
        <v>1</v>
      </c>
      <c r="G158" s="74">
        <f>SUM(P158:R160)</f>
        <v>0.8</v>
      </c>
      <c r="H158" s="74"/>
      <c r="I158" s="86" t="s">
        <v>9</v>
      </c>
      <c r="J158" s="51"/>
      <c r="K158" s="51"/>
      <c r="L158" s="38"/>
      <c r="N158" s="34"/>
      <c r="P158" s="76">
        <f>F158*C159*P1</f>
        <v>0.8</v>
      </c>
      <c r="Q158" s="76">
        <v>0</v>
      </c>
      <c r="R158" s="76">
        <f>F158*C160*R1</f>
        <v>0</v>
      </c>
    </row>
    <row r="159" spans="1:18" ht="20.100000000000001" customHeight="1">
      <c r="A159" s="46" t="s">
        <v>87</v>
      </c>
      <c r="B159" s="18" t="s">
        <v>9</v>
      </c>
      <c r="C159" s="91">
        <v>1</v>
      </c>
      <c r="D159" s="92"/>
      <c r="E159" s="95"/>
      <c r="F159" s="74"/>
      <c r="G159" s="74"/>
      <c r="H159" s="74"/>
      <c r="I159" s="86"/>
      <c r="J159" s="51"/>
      <c r="K159" s="51"/>
      <c r="L159" s="38"/>
      <c r="N159" s="34"/>
      <c r="P159" s="76"/>
      <c r="Q159" s="76"/>
      <c r="R159" s="76"/>
    </row>
    <row r="160" spans="1:18" ht="20.100000000000001" customHeight="1">
      <c r="A160" s="44" t="s">
        <v>88</v>
      </c>
      <c r="B160" s="18" t="s">
        <v>15</v>
      </c>
      <c r="C160" s="79"/>
      <c r="D160" s="79"/>
      <c r="E160" s="95"/>
      <c r="F160" s="74"/>
      <c r="G160" s="74"/>
      <c r="H160" s="74"/>
      <c r="I160" s="86"/>
      <c r="J160" s="51"/>
      <c r="K160" s="51"/>
      <c r="L160" s="38"/>
      <c r="N160" s="34"/>
      <c r="P160" s="76"/>
      <c r="Q160" s="76"/>
      <c r="R160" s="76"/>
    </row>
    <row r="161" spans="1:18" ht="20.100000000000001" customHeight="1">
      <c r="A161" s="45" t="s">
        <v>90</v>
      </c>
      <c r="B161" s="18"/>
      <c r="C161" s="80" t="s">
        <v>2</v>
      </c>
      <c r="D161" s="80"/>
      <c r="E161" s="95"/>
      <c r="F161" s="74">
        <v>1</v>
      </c>
      <c r="G161" s="74">
        <f>SUM(P161:R163)</f>
        <v>0.4</v>
      </c>
      <c r="H161" s="74"/>
      <c r="I161" s="86" t="s">
        <v>154</v>
      </c>
      <c r="J161" s="51"/>
      <c r="K161" s="51"/>
      <c r="L161" s="38"/>
      <c r="N161" s="34"/>
      <c r="P161" s="76">
        <f>F161*C162*P1</f>
        <v>0</v>
      </c>
      <c r="Q161" s="76">
        <v>0</v>
      </c>
      <c r="R161" s="76">
        <f>F161*C163*R1</f>
        <v>0.4</v>
      </c>
    </row>
    <row r="162" spans="1:18" ht="20.100000000000001" customHeight="1">
      <c r="A162" s="43" t="s">
        <v>91</v>
      </c>
      <c r="B162" s="18" t="s">
        <v>9</v>
      </c>
      <c r="C162" s="91"/>
      <c r="D162" s="92"/>
      <c r="E162" s="95"/>
      <c r="F162" s="74"/>
      <c r="G162" s="74"/>
      <c r="H162" s="74"/>
      <c r="I162" s="86"/>
      <c r="J162" s="51"/>
      <c r="K162" s="51"/>
      <c r="L162" s="38"/>
      <c r="M162" s="34"/>
      <c r="N162" s="34"/>
      <c r="P162" s="76"/>
      <c r="Q162" s="76"/>
      <c r="R162" s="76"/>
    </row>
    <row r="163" spans="1:18" ht="20.100000000000001" customHeight="1">
      <c r="A163" s="44" t="s">
        <v>92</v>
      </c>
      <c r="B163" s="18" t="s">
        <v>15</v>
      </c>
      <c r="C163" s="79">
        <v>3</v>
      </c>
      <c r="D163" s="79"/>
      <c r="E163" s="95"/>
      <c r="F163" s="74"/>
      <c r="G163" s="74"/>
      <c r="H163" s="74"/>
      <c r="I163" s="86"/>
      <c r="J163" s="51"/>
      <c r="K163" s="51"/>
      <c r="L163" s="38"/>
      <c r="M163" s="34"/>
      <c r="N163" s="34"/>
      <c r="P163" s="76"/>
      <c r="Q163" s="76"/>
      <c r="R163" s="76"/>
    </row>
    <row r="164" spans="1:18" ht="20.100000000000001" customHeight="1">
      <c r="A164" s="47" t="s">
        <v>93</v>
      </c>
      <c r="B164" s="18"/>
      <c r="C164" s="80" t="s">
        <v>2</v>
      </c>
      <c r="D164" s="80"/>
      <c r="E164" s="95"/>
      <c r="F164" s="74">
        <v>1</v>
      </c>
      <c r="G164" s="74">
        <f>SUM(P164:R166)</f>
        <v>0.4</v>
      </c>
      <c r="H164" s="74"/>
      <c r="I164" s="86" t="s">
        <v>174</v>
      </c>
      <c r="J164" s="51"/>
      <c r="K164" s="51"/>
      <c r="L164" s="38"/>
      <c r="M164" s="34"/>
      <c r="N164" s="34"/>
      <c r="P164" s="76">
        <f>F164*C165*P1</f>
        <v>0</v>
      </c>
      <c r="Q164" s="76">
        <v>0</v>
      </c>
      <c r="R164" s="76">
        <f>F164*C166*R1</f>
        <v>0.4</v>
      </c>
    </row>
    <row r="165" spans="1:18" ht="20.100000000000001" customHeight="1">
      <c r="A165" s="46" t="s">
        <v>22</v>
      </c>
      <c r="B165" s="18" t="s">
        <v>9</v>
      </c>
      <c r="C165" s="91"/>
      <c r="D165" s="92"/>
      <c r="E165" s="95"/>
      <c r="F165" s="74"/>
      <c r="G165" s="74"/>
      <c r="H165" s="74"/>
      <c r="I165" s="86"/>
      <c r="J165" s="51"/>
      <c r="K165" s="51"/>
      <c r="L165" s="38"/>
      <c r="M165" s="34"/>
      <c r="N165" s="34"/>
      <c r="P165" s="76"/>
      <c r="Q165" s="76"/>
      <c r="R165" s="76"/>
    </row>
    <row r="166" spans="1:18" ht="20.100000000000001" customHeight="1">
      <c r="A166" s="46" t="s">
        <v>24</v>
      </c>
      <c r="B166" s="18" t="s">
        <v>15</v>
      </c>
      <c r="C166" s="79">
        <v>3</v>
      </c>
      <c r="D166" s="79"/>
      <c r="E166" s="95"/>
      <c r="F166" s="74"/>
      <c r="G166" s="74"/>
      <c r="H166" s="74"/>
      <c r="I166" s="86"/>
      <c r="J166" s="51"/>
      <c r="K166" s="51"/>
      <c r="L166" s="38"/>
      <c r="M166" s="34"/>
      <c r="P166" s="76"/>
      <c r="Q166" s="76"/>
      <c r="R166" s="76"/>
    </row>
    <row r="167" spans="1:18" ht="20.100000000000001" customHeight="1">
      <c r="A167" s="57" t="s">
        <v>94</v>
      </c>
      <c r="B167" s="18"/>
      <c r="C167" s="80" t="s">
        <v>2</v>
      </c>
      <c r="D167" s="80"/>
      <c r="E167" s="95"/>
      <c r="F167" s="74">
        <v>1</v>
      </c>
      <c r="G167" s="74">
        <f>SUM(P167:R169)</f>
        <v>0.4</v>
      </c>
      <c r="H167" s="74"/>
      <c r="I167" s="86" t="s">
        <v>164</v>
      </c>
      <c r="J167" s="51"/>
      <c r="K167" s="51"/>
      <c r="L167" s="38"/>
      <c r="M167" s="34"/>
      <c r="P167" s="76">
        <f>F167*C168*P1</f>
        <v>0</v>
      </c>
      <c r="Q167" s="76">
        <v>0</v>
      </c>
      <c r="R167" s="76">
        <f>F167*C169*R1</f>
        <v>0.4</v>
      </c>
    </row>
    <row r="168" spans="1:18" ht="20.100000000000001" customHeight="1">
      <c r="A168" s="46" t="s">
        <v>95</v>
      </c>
      <c r="B168" s="18" t="s">
        <v>9</v>
      </c>
      <c r="C168" s="91"/>
      <c r="D168" s="92"/>
      <c r="E168" s="95"/>
      <c r="F168" s="74"/>
      <c r="G168" s="74"/>
      <c r="H168" s="74"/>
      <c r="I168" s="86"/>
      <c r="J168" s="51"/>
      <c r="K168" s="51"/>
      <c r="L168" s="38"/>
      <c r="M168" s="34"/>
      <c r="P168" s="76"/>
      <c r="Q168" s="76"/>
      <c r="R168" s="76"/>
    </row>
    <row r="169" spans="1:18" ht="20.100000000000001" customHeight="1">
      <c r="A169" s="46" t="s">
        <v>96</v>
      </c>
      <c r="B169" s="18" t="s">
        <v>15</v>
      </c>
      <c r="C169" s="79">
        <v>3</v>
      </c>
      <c r="D169" s="79"/>
      <c r="E169" s="95"/>
      <c r="F169" s="74"/>
      <c r="G169" s="74"/>
      <c r="H169" s="74"/>
      <c r="I169" s="86"/>
      <c r="J169" s="51"/>
      <c r="K169" s="51"/>
      <c r="L169" s="38"/>
      <c r="M169" s="34"/>
      <c r="P169" s="76"/>
      <c r="Q169" s="76"/>
      <c r="R169" s="76"/>
    </row>
    <row r="170" spans="1:18" ht="20.100000000000001" customHeight="1">
      <c r="A170" s="41" t="s">
        <v>97</v>
      </c>
      <c r="B170" s="18"/>
      <c r="C170" s="80" t="s">
        <v>2</v>
      </c>
      <c r="D170" s="80"/>
      <c r="E170" s="95"/>
      <c r="F170" s="74">
        <v>1</v>
      </c>
      <c r="G170" s="74">
        <f>SUM(P170:R173)</f>
        <v>0.4</v>
      </c>
      <c r="H170" s="74"/>
      <c r="I170" s="86" t="s">
        <v>160</v>
      </c>
      <c r="J170" s="51"/>
      <c r="K170" s="51"/>
      <c r="L170" s="38"/>
      <c r="M170" s="34"/>
      <c r="P170" s="76">
        <f>F170*C171*P1</f>
        <v>0</v>
      </c>
      <c r="Q170" s="76">
        <f>F170*C172*$Q$1</f>
        <v>0</v>
      </c>
      <c r="R170" s="76">
        <f>F170*C173*R1</f>
        <v>0.4</v>
      </c>
    </row>
    <row r="171" spans="1:18" ht="20.100000000000001" customHeight="1">
      <c r="A171" s="46" t="s">
        <v>22</v>
      </c>
      <c r="B171" s="18" t="s">
        <v>9</v>
      </c>
      <c r="C171" s="91"/>
      <c r="D171" s="92"/>
      <c r="E171" s="95"/>
      <c r="F171" s="74"/>
      <c r="G171" s="74"/>
      <c r="H171" s="74"/>
      <c r="I171" s="86"/>
      <c r="J171" s="51"/>
      <c r="K171" s="51"/>
      <c r="L171" s="38"/>
      <c r="M171" s="34"/>
      <c r="P171" s="76"/>
      <c r="Q171" s="76"/>
      <c r="R171" s="76"/>
    </row>
    <row r="172" spans="1:18" ht="20.100000000000001" customHeight="1">
      <c r="A172" s="46" t="s">
        <v>23</v>
      </c>
      <c r="B172" s="18" t="s">
        <v>14</v>
      </c>
      <c r="C172" s="79"/>
      <c r="D172" s="79"/>
      <c r="E172" s="95"/>
      <c r="F172" s="74"/>
      <c r="G172" s="74"/>
      <c r="H172" s="74"/>
      <c r="I172" s="86"/>
      <c r="J172" s="51"/>
      <c r="K172" s="51"/>
      <c r="L172" s="38"/>
      <c r="M172" s="34"/>
      <c r="P172" s="76"/>
      <c r="Q172" s="76"/>
      <c r="R172" s="76"/>
    </row>
    <row r="173" spans="1:18" ht="20.100000000000001" customHeight="1">
      <c r="A173" s="46" t="s">
        <v>24</v>
      </c>
      <c r="B173" s="18" t="s">
        <v>15</v>
      </c>
      <c r="C173" s="79">
        <v>3</v>
      </c>
      <c r="D173" s="79"/>
      <c r="E173" s="95"/>
      <c r="F173" s="74"/>
      <c r="G173" s="74"/>
      <c r="H173" s="74"/>
      <c r="I173" s="86"/>
      <c r="J173" s="51"/>
      <c r="K173" s="51"/>
      <c r="L173" s="38"/>
      <c r="M173" s="34"/>
      <c r="P173" s="76"/>
      <c r="Q173" s="76"/>
      <c r="R173" s="76"/>
    </row>
    <row r="174" spans="1:18" ht="20.100000000000001" customHeight="1">
      <c r="A174" s="41" t="s">
        <v>98</v>
      </c>
      <c r="B174" s="18"/>
      <c r="C174" s="80" t="s">
        <v>2</v>
      </c>
      <c r="D174" s="80"/>
      <c r="E174" s="95"/>
      <c r="F174" s="74">
        <v>1</v>
      </c>
      <c r="G174" s="74">
        <f>SUM(P174:R177)</f>
        <v>0.6</v>
      </c>
      <c r="H174" s="74"/>
      <c r="I174" s="86" t="s">
        <v>156</v>
      </c>
      <c r="J174" s="51"/>
      <c r="K174" s="51"/>
      <c r="L174" s="38"/>
      <c r="M174" s="34"/>
      <c r="P174" s="76">
        <f>F174*C175*P1</f>
        <v>0</v>
      </c>
      <c r="Q174" s="76">
        <f>F174*C176*$Q$1</f>
        <v>0.6</v>
      </c>
      <c r="R174" s="76">
        <f>F174*C177*R1</f>
        <v>0</v>
      </c>
    </row>
    <row r="175" spans="1:18" ht="20.100000000000001" customHeight="1">
      <c r="A175" s="46" t="s">
        <v>99</v>
      </c>
      <c r="B175" s="18" t="s">
        <v>9</v>
      </c>
      <c r="C175" s="91"/>
      <c r="D175" s="92"/>
      <c r="E175" s="95"/>
      <c r="F175" s="74"/>
      <c r="G175" s="74"/>
      <c r="H175" s="74"/>
      <c r="I175" s="86"/>
      <c r="J175" s="51"/>
      <c r="K175" s="51"/>
      <c r="L175" s="38"/>
      <c r="M175" s="34"/>
      <c r="P175" s="76"/>
      <c r="Q175" s="76"/>
      <c r="R175" s="76"/>
    </row>
    <row r="176" spans="1:18" ht="20.100000000000001" customHeight="1">
      <c r="A176" s="46" t="s">
        <v>100</v>
      </c>
      <c r="B176" s="18" t="s">
        <v>14</v>
      </c>
      <c r="C176" s="79">
        <v>2</v>
      </c>
      <c r="D176" s="79"/>
      <c r="E176" s="95"/>
      <c r="F176" s="74"/>
      <c r="G176" s="74"/>
      <c r="H176" s="74"/>
      <c r="I176" s="86"/>
      <c r="J176" s="51"/>
      <c r="K176" s="51"/>
      <c r="L176" s="38"/>
      <c r="M176" s="34"/>
      <c r="P176" s="76"/>
      <c r="Q176" s="76"/>
      <c r="R176" s="76"/>
    </row>
    <row r="177" spans="1:18" ht="20.100000000000001" customHeight="1">
      <c r="A177" s="46" t="s">
        <v>101</v>
      </c>
      <c r="B177" s="18" t="s">
        <v>15</v>
      </c>
      <c r="C177" s="79"/>
      <c r="D177" s="79"/>
      <c r="E177" s="95"/>
      <c r="F177" s="74"/>
      <c r="G177" s="74"/>
      <c r="H177" s="74"/>
      <c r="I177" s="86"/>
      <c r="J177" s="51"/>
      <c r="K177" s="51"/>
      <c r="L177" s="38"/>
      <c r="M177" s="34"/>
      <c r="P177" s="76"/>
      <c r="Q177" s="76"/>
      <c r="R177" s="76"/>
    </row>
    <row r="178" spans="1:18" ht="20.100000000000001" customHeight="1">
      <c r="A178" s="41" t="s">
        <v>102</v>
      </c>
      <c r="B178" s="18"/>
      <c r="C178" s="80" t="s">
        <v>2</v>
      </c>
      <c r="D178" s="80"/>
      <c r="E178" s="95"/>
      <c r="F178" s="74">
        <v>1</v>
      </c>
      <c r="G178" s="74">
        <f>SUM(P178:R181)</f>
        <v>0.6</v>
      </c>
      <c r="H178" s="74"/>
      <c r="I178" s="86" t="s">
        <v>144</v>
      </c>
      <c r="J178" s="51"/>
      <c r="K178" s="51"/>
      <c r="L178" s="38"/>
      <c r="M178" s="34"/>
      <c r="P178" s="76">
        <f>F178*C179*P1</f>
        <v>0</v>
      </c>
      <c r="Q178" s="76">
        <f>F178*C180*$Q$1</f>
        <v>0.6</v>
      </c>
      <c r="R178" s="76">
        <f>F178*C181*R1</f>
        <v>0</v>
      </c>
    </row>
    <row r="179" spans="1:18" ht="20.100000000000001" customHeight="1">
      <c r="A179" s="43" t="s">
        <v>22</v>
      </c>
      <c r="B179" s="18" t="s">
        <v>9</v>
      </c>
      <c r="C179" s="91"/>
      <c r="D179" s="92"/>
      <c r="E179" s="95"/>
      <c r="F179" s="74"/>
      <c r="G179" s="74"/>
      <c r="H179" s="74"/>
      <c r="I179" s="86"/>
      <c r="J179" s="51"/>
      <c r="K179" s="51"/>
      <c r="L179" s="38"/>
      <c r="M179" s="34"/>
      <c r="P179" s="76"/>
      <c r="Q179" s="76"/>
      <c r="R179" s="76"/>
    </row>
    <row r="180" spans="1:18" ht="20.100000000000001" customHeight="1">
      <c r="A180" s="44" t="s">
        <v>23</v>
      </c>
      <c r="B180" s="18" t="s">
        <v>14</v>
      </c>
      <c r="C180" s="79">
        <v>2</v>
      </c>
      <c r="D180" s="79"/>
      <c r="E180" s="95"/>
      <c r="F180" s="74"/>
      <c r="G180" s="74"/>
      <c r="H180" s="74"/>
      <c r="I180" s="86"/>
      <c r="J180" s="51"/>
      <c r="K180" s="51"/>
      <c r="L180" s="38"/>
      <c r="M180" s="34"/>
      <c r="P180" s="76"/>
      <c r="Q180" s="76"/>
      <c r="R180" s="76"/>
    </row>
    <row r="181" spans="1:18" ht="20.100000000000001" customHeight="1">
      <c r="A181" s="44" t="s">
        <v>24</v>
      </c>
      <c r="B181" s="18" t="s">
        <v>15</v>
      </c>
      <c r="C181" s="79"/>
      <c r="D181" s="79"/>
      <c r="E181" s="95"/>
      <c r="F181" s="74"/>
      <c r="G181" s="74"/>
      <c r="H181" s="74"/>
      <c r="I181" s="86"/>
      <c r="J181" s="51"/>
      <c r="K181" s="51"/>
      <c r="L181" s="38"/>
      <c r="M181" s="34"/>
      <c r="P181" s="76"/>
      <c r="Q181" s="76"/>
      <c r="R181" s="76"/>
    </row>
    <row r="182" spans="1:18" ht="20.100000000000001" customHeight="1">
      <c r="A182" s="45" t="s">
        <v>103</v>
      </c>
      <c r="B182" s="18"/>
      <c r="C182" s="80" t="s">
        <v>2</v>
      </c>
      <c r="D182" s="80"/>
      <c r="E182" s="95"/>
      <c r="F182" s="74">
        <v>1</v>
      </c>
      <c r="G182" s="74">
        <f>SUM(P182:R184)</f>
        <v>0.4</v>
      </c>
      <c r="H182" s="74"/>
      <c r="I182" s="86" t="s">
        <v>175</v>
      </c>
      <c r="J182" s="51"/>
      <c r="K182" s="51"/>
      <c r="L182" s="38"/>
      <c r="M182" s="34"/>
      <c r="P182" s="76">
        <f>F182*C183*P1</f>
        <v>0</v>
      </c>
      <c r="Q182" s="76">
        <v>0</v>
      </c>
      <c r="R182" s="76">
        <f>F182*C184*R1</f>
        <v>0.4</v>
      </c>
    </row>
    <row r="183" spans="1:18" ht="20.100000000000001" customHeight="1">
      <c r="A183" s="43" t="s">
        <v>22</v>
      </c>
      <c r="B183" s="18" t="s">
        <v>9</v>
      </c>
      <c r="C183" s="91"/>
      <c r="D183" s="92"/>
      <c r="E183" s="95"/>
      <c r="F183" s="74"/>
      <c r="G183" s="74"/>
      <c r="H183" s="74"/>
      <c r="I183" s="86"/>
      <c r="J183" s="51"/>
      <c r="K183" s="51"/>
      <c r="L183" s="38"/>
      <c r="M183" s="34"/>
      <c r="P183" s="76"/>
      <c r="Q183" s="76"/>
      <c r="R183" s="76"/>
    </row>
    <row r="184" spans="1:18" ht="20.100000000000001" customHeight="1">
      <c r="A184" s="44" t="s">
        <v>24</v>
      </c>
      <c r="B184" s="18" t="s">
        <v>15</v>
      </c>
      <c r="C184" s="79">
        <v>3</v>
      </c>
      <c r="D184" s="79"/>
      <c r="E184" s="95"/>
      <c r="F184" s="74"/>
      <c r="G184" s="74"/>
      <c r="H184" s="74"/>
      <c r="I184" s="86"/>
      <c r="J184" s="51"/>
      <c r="K184" s="51"/>
      <c r="L184" s="38"/>
      <c r="M184" s="34"/>
      <c r="P184" s="76"/>
      <c r="Q184" s="76"/>
      <c r="R184" s="76"/>
    </row>
    <row r="185" spans="1:18" ht="20.100000000000001" customHeight="1">
      <c r="A185" s="41" t="s">
        <v>104</v>
      </c>
      <c r="B185" s="18"/>
      <c r="C185" s="80" t="s">
        <v>2</v>
      </c>
      <c r="D185" s="80"/>
      <c r="E185" s="95"/>
      <c r="F185" s="74">
        <v>1</v>
      </c>
      <c r="G185" s="74">
        <f>SUM(P185:R187)</f>
        <v>0.8</v>
      </c>
      <c r="H185" s="74"/>
      <c r="I185" s="86" t="s">
        <v>149</v>
      </c>
      <c r="J185" s="51"/>
      <c r="K185" s="51"/>
      <c r="L185" s="51"/>
      <c r="M185" s="34"/>
      <c r="P185" s="76">
        <f>F185*C186*P1</f>
        <v>0.8</v>
      </c>
      <c r="Q185" s="76">
        <v>0</v>
      </c>
      <c r="R185" s="76">
        <f>F185*C187*R1</f>
        <v>0</v>
      </c>
    </row>
    <row r="186" spans="1:18" ht="20.100000000000001" customHeight="1">
      <c r="A186" s="46" t="s">
        <v>78</v>
      </c>
      <c r="B186" s="18" t="s">
        <v>9</v>
      </c>
      <c r="C186" s="91">
        <v>1</v>
      </c>
      <c r="D186" s="92"/>
      <c r="E186" s="95"/>
      <c r="F186" s="74"/>
      <c r="G186" s="74"/>
      <c r="H186" s="74"/>
      <c r="I186" s="86"/>
      <c r="J186" s="51"/>
      <c r="K186" s="51"/>
      <c r="L186" s="38"/>
      <c r="M186" s="34"/>
      <c r="P186" s="76"/>
      <c r="Q186" s="76"/>
      <c r="R186" s="76"/>
    </row>
    <row r="187" spans="1:18" ht="20.100000000000001" customHeight="1">
      <c r="A187" s="46" t="s">
        <v>79</v>
      </c>
      <c r="B187" s="18" t="s">
        <v>15</v>
      </c>
      <c r="C187" s="79"/>
      <c r="D187" s="79"/>
      <c r="E187" s="95"/>
      <c r="F187" s="74"/>
      <c r="G187" s="74"/>
      <c r="H187" s="74"/>
      <c r="I187" s="86"/>
      <c r="J187" s="51"/>
      <c r="K187" s="51"/>
      <c r="L187" s="38"/>
      <c r="M187" s="34"/>
      <c r="P187" s="76"/>
      <c r="Q187" s="76"/>
      <c r="R187" s="76"/>
    </row>
    <row r="188" spans="1:18" ht="20.100000000000001" customHeight="1">
      <c r="A188" s="41" t="s">
        <v>105</v>
      </c>
      <c r="B188" s="18"/>
      <c r="C188" s="80" t="s">
        <v>2</v>
      </c>
      <c r="D188" s="80"/>
      <c r="E188" s="95"/>
      <c r="F188" s="74">
        <v>1</v>
      </c>
      <c r="G188" s="74">
        <f>SUM(P188:R190)</f>
        <v>0.8</v>
      </c>
      <c r="H188" s="74"/>
      <c r="I188" s="86" t="s">
        <v>149</v>
      </c>
      <c r="J188" s="51"/>
      <c r="K188" s="51"/>
      <c r="L188" s="38"/>
      <c r="M188" s="34"/>
      <c r="P188" s="76">
        <f>F188*C189*P1</f>
        <v>0.8</v>
      </c>
      <c r="Q188" s="76">
        <v>0</v>
      </c>
      <c r="R188" s="76">
        <f>F188*C190*R1</f>
        <v>0</v>
      </c>
    </row>
    <row r="189" spans="1:18" ht="20.100000000000001" customHeight="1">
      <c r="A189" s="46" t="s">
        <v>22</v>
      </c>
      <c r="B189" s="18" t="s">
        <v>9</v>
      </c>
      <c r="C189" s="91">
        <v>1</v>
      </c>
      <c r="D189" s="92"/>
      <c r="E189" s="95"/>
      <c r="F189" s="74"/>
      <c r="G189" s="74"/>
      <c r="H189" s="74"/>
      <c r="I189" s="86"/>
      <c r="J189" s="51"/>
      <c r="K189" s="51"/>
      <c r="L189" s="38"/>
      <c r="M189" s="34"/>
      <c r="P189" s="76"/>
      <c r="Q189" s="76"/>
      <c r="R189" s="76"/>
    </row>
    <row r="190" spans="1:18" ht="20.100000000000001" customHeight="1">
      <c r="A190" s="46" t="s">
        <v>24</v>
      </c>
      <c r="B190" s="18" t="s">
        <v>15</v>
      </c>
      <c r="C190" s="79"/>
      <c r="D190" s="79"/>
      <c r="E190" s="95"/>
      <c r="F190" s="74"/>
      <c r="G190" s="74"/>
      <c r="H190" s="74"/>
      <c r="I190" s="86"/>
      <c r="J190" s="51"/>
      <c r="K190" s="51"/>
      <c r="L190" s="38"/>
      <c r="M190" s="34"/>
      <c r="P190" s="76"/>
      <c r="Q190" s="76"/>
      <c r="R190" s="76"/>
    </row>
    <row r="191" spans="1:18" ht="20.100000000000001" customHeight="1">
      <c r="A191" s="41" t="s">
        <v>106</v>
      </c>
      <c r="B191" s="45"/>
      <c r="C191" s="74" t="s">
        <v>2</v>
      </c>
      <c r="D191" s="74"/>
      <c r="E191" s="95"/>
      <c r="F191" s="74">
        <v>1</v>
      </c>
      <c r="G191" s="74">
        <f>SUM(P191:R193)</f>
        <v>0.8</v>
      </c>
      <c r="H191" s="74"/>
      <c r="I191" s="86" t="s">
        <v>107</v>
      </c>
      <c r="J191" s="51"/>
      <c r="K191" s="51"/>
      <c r="L191" s="51"/>
      <c r="M191" s="34"/>
      <c r="P191" s="76">
        <f>F191*C192*P1</f>
        <v>0.8</v>
      </c>
      <c r="Q191" s="76">
        <v>0</v>
      </c>
      <c r="R191" s="76">
        <f>F191*C193*R1</f>
        <v>0</v>
      </c>
    </row>
    <row r="192" spans="1:18" ht="20.100000000000001" customHeight="1">
      <c r="A192" s="46" t="s">
        <v>107</v>
      </c>
      <c r="B192" s="18" t="s">
        <v>9</v>
      </c>
      <c r="C192" s="91">
        <v>1</v>
      </c>
      <c r="D192" s="92"/>
      <c r="E192" s="95"/>
      <c r="F192" s="74"/>
      <c r="G192" s="74"/>
      <c r="H192" s="74"/>
      <c r="I192" s="86"/>
      <c r="J192" s="51"/>
      <c r="K192" s="51"/>
      <c r="L192" s="51"/>
      <c r="M192" s="34"/>
      <c r="P192" s="76"/>
      <c r="Q192" s="76"/>
      <c r="R192" s="76"/>
    </row>
    <row r="193" spans="1:18" ht="20.100000000000001" customHeight="1">
      <c r="A193" s="46" t="s">
        <v>108</v>
      </c>
      <c r="B193" s="18" t="s">
        <v>15</v>
      </c>
      <c r="C193" s="79"/>
      <c r="D193" s="79"/>
      <c r="E193" s="95"/>
      <c r="F193" s="74"/>
      <c r="G193" s="74"/>
      <c r="H193" s="74"/>
      <c r="I193" s="86"/>
      <c r="J193" s="51"/>
      <c r="K193" s="51"/>
      <c r="L193" s="51"/>
      <c r="M193" s="34"/>
      <c r="P193" s="76"/>
      <c r="Q193" s="76"/>
      <c r="R193" s="76"/>
    </row>
    <row r="194" spans="1:18" ht="20.100000000000001" customHeight="1">
      <c r="A194" s="41" t="s">
        <v>109</v>
      </c>
      <c r="B194" s="18"/>
      <c r="C194" s="80" t="s">
        <v>2</v>
      </c>
      <c r="D194" s="80"/>
      <c r="E194" s="95"/>
      <c r="F194" s="74">
        <v>1</v>
      </c>
      <c r="G194" s="74">
        <f>SUM(P194:R197)</f>
        <v>0.4</v>
      </c>
      <c r="H194" s="74"/>
      <c r="I194" s="86" t="s">
        <v>147</v>
      </c>
      <c r="J194" s="51"/>
      <c r="K194" s="51"/>
      <c r="L194" s="51"/>
      <c r="M194" s="34"/>
      <c r="P194" s="76">
        <f>F194*C195*P1</f>
        <v>0</v>
      </c>
      <c r="Q194" s="76">
        <f>F194*C196*$Q$1</f>
        <v>0</v>
      </c>
      <c r="R194" s="76">
        <f>F194*C197*R1</f>
        <v>0.4</v>
      </c>
    </row>
    <row r="195" spans="1:18" ht="22.9" customHeight="1">
      <c r="A195" s="43" t="s">
        <v>22</v>
      </c>
      <c r="B195" s="18" t="s">
        <v>9</v>
      </c>
      <c r="C195" s="91"/>
      <c r="D195" s="92"/>
      <c r="E195" s="95"/>
      <c r="F195" s="74"/>
      <c r="G195" s="74"/>
      <c r="H195" s="74"/>
      <c r="I195" s="86"/>
      <c r="J195" s="51"/>
      <c r="K195" s="51"/>
      <c r="L195" s="51"/>
      <c r="M195" s="34"/>
      <c r="P195" s="76"/>
      <c r="Q195" s="76"/>
      <c r="R195" s="76"/>
    </row>
    <row r="196" spans="1:18" ht="20.100000000000001" customHeight="1">
      <c r="A196" s="44" t="s">
        <v>23</v>
      </c>
      <c r="B196" s="18" t="s">
        <v>14</v>
      </c>
      <c r="C196" s="79"/>
      <c r="D196" s="79"/>
      <c r="E196" s="95"/>
      <c r="F196" s="74"/>
      <c r="G196" s="74"/>
      <c r="H196" s="74"/>
      <c r="I196" s="86"/>
      <c r="J196" s="51"/>
      <c r="K196" s="51"/>
      <c r="L196" s="51"/>
      <c r="M196" s="34"/>
      <c r="P196" s="76"/>
      <c r="Q196" s="76"/>
      <c r="R196" s="76"/>
    </row>
    <row r="197" spans="1:18" ht="20.100000000000001" customHeight="1">
      <c r="A197" s="44" t="s">
        <v>24</v>
      </c>
      <c r="B197" s="18" t="s">
        <v>15</v>
      </c>
      <c r="C197" s="79">
        <v>3</v>
      </c>
      <c r="D197" s="79"/>
      <c r="E197" s="95"/>
      <c r="F197" s="74"/>
      <c r="G197" s="74"/>
      <c r="H197" s="74"/>
      <c r="I197" s="86"/>
      <c r="J197" s="51"/>
      <c r="K197" s="51"/>
      <c r="L197" s="51"/>
      <c r="M197" s="34"/>
      <c r="P197" s="76"/>
      <c r="Q197" s="76"/>
      <c r="R197" s="76"/>
    </row>
    <row r="198" spans="1:18" ht="20.100000000000001" customHeight="1">
      <c r="A198" s="41" t="s">
        <v>110</v>
      </c>
      <c r="B198" s="74"/>
      <c r="C198" s="74"/>
      <c r="D198" s="74"/>
      <c r="E198" s="95"/>
      <c r="F198" s="74">
        <v>1</v>
      </c>
      <c r="G198" s="74">
        <f>SUM(P198:R201)</f>
        <v>0.8</v>
      </c>
      <c r="H198" s="74"/>
      <c r="I198" s="86" t="s">
        <v>161</v>
      </c>
      <c r="J198" s="51"/>
      <c r="K198" s="51"/>
      <c r="L198" s="51"/>
      <c r="M198" s="34"/>
      <c r="P198" s="76">
        <f>F198*B201*P1</f>
        <v>0.8</v>
      </c>
      <c r="Q198" s="76">
        <f>F198*C201*$Q$1</f>
        <v>0</v>
      </c>
      <c r="R198" s="76">
        <f>F198*D201*R1</f>
        <v>0</v>
      </c>
    </row>
    <row r="199" spans="1:18" ht="20.100000000000001" customHeight="1">
      <c r="A199" s="43"/>
      <c r="B199" s="18" t="s">
        <v>9</v>
      </c>
      <c r="C199" s="18" t="s">
        <v>14</v>
      </c>
      <c r="D199" s="18" t="s">
        <v>15</v>
      </c>
      <c r="E199" s="95"/>
      <c r="F199" s="74"/>
      <c r="G199" s="74"/>
      <c r="H199" s="74"/>
      <c r="I199" s="86"/>
      <c r="J199" s="51"/>
      <c r="K199" s="51"/>
      <c r="L199" s="51"/>
      <c r="M199" s="34"/>
      <c r="P199" s="76"/>
      <c r="Q199" s="76"/>
      <c r="R199" s="76"/>
    </row>
    <row r="200" spans="1:18" ht="20.100000000000001" customHeight="1">
      <c r="A200" s="43" t="s">
        <v>17</v>
      </c>
      <c r="B200" s="42" t="s">
        <v>41</v>
      </c>
      <c r="C200" s="42" t="s">
        <v>18</v>
      </c>
      <c r="D200" s="42" t="s">
        <v>42</v>
      </c>
      <c r="E200" s="95"/>
      <c r="F200" s="74"/>
      <c r="G200" s="74"/>
      <c r="H200" s="74"/>
      <c r="I200" s="86"/>
      <c r="J200" s="51"/>
      <c r="K200" s="51"/>
      <c r="L200" s="51"/>
      <c r="M200" s="34"/>
      <c r="N200" s="34"/>
      <c r="P200" s="76"/>
      <c r="Q200" s="76"/>
      <c r="R200" s="76"/>
    </row>
    <row r="201" spans="1:18" ht="20.100000000000001" customHeight="1">
      <c r="A201" s="44" t="s">
        <v>2</v>
      </c>
      <c r="B201" s="33">
        <v>1</v>
      </c>
      <c r="C201" s="33"/>
      <c r="D201" s="33"/>
      <c r="E201" s="95"/>
      <c r="F201" s="74"/>
      <c r="G201" s="74"/>
      <c r="H201" s="74"/>
      <c r="I201" s="86"/>
      <c r="J201" s="51"/>
      <c r="K201" s="51"/>
      <c r="L201" s="51"/>
      <c r="M201" s="34"/>
      <c r="N201" s="34"/>
      <c r="P201" s="76"/>
      <c r="Q201" s="76"/>
      <c r="R201" s="76"/>
    </row>
    <row r="202" spans="1:18" ht="28.5" customHeight="1">
      <c r="A202" s="96" t="s">
        <v>111</v>
      </c>
      <c r="B202" s="96"/>
      <c r="C202" s="96"/>
      <c r="D202" s="96"/>
      <c r="E202" s="96"/>
      <c r="F202" s="48">
        <f>SUM(F5:F201)</f>
        <v>100</v>
      </c>
      <c r="G202" s="49">
        <f>SUM(G5:G201)</f>
        <v>65.799999999999983</v>
      </c>
      <c r="H202" s="50">
        <f>SUM(H5:H201)</f>
        <v>65.800000000000011</v>
      </c>
      <c r="I202" s="86"/>
      <c r="J202" s="51"/>
      <c r="K202" s="51"/>
      <c r="L202" s="51"/>
      <c r="M202" s="34"/>
      <c r="N202" s="34"/>
    </row>
    <row r="203" spans="1:18" ht="28.5" customHeight="1">
      <c r="A203" s="97" t="s">
        <v>112</v>
      </c>
      <c r="B203" s="97"/>
      <c r="C203" s="97"/>
      <c r="D203" s="97"/>
      <c r="E203" s="97"/>
      <c r="F203" s="97"/>
      <c r="G203" s="97"/>
      <c r="H203" s="97"/>
      <c r="I203" s="86"/>
      <c r="J203" s="51"/>
      <c r="K203" s="51"/>
      <c r="L203" s="51"/>
      <c r="M203" s="34"/>
      <c r="N203" s="34"/>
    </row>
    <row r="204" spans="1:18" ht="20.100000000000001" customHeight="1">
      <c r="A204" s="52"/>
      <c r="B204" s="53"/>
      <c r="C204" s="53"/>
      <c r="D204" s="53"/>
      <c r="E204" s="52"/>
      <c r="F204" s="52"/>
      <c r="G204" s="52"/>
      <c r="H204" s="52"/>
      <c r="I204" s="38"/>
      <c r="J204" s="38"/>
      <c r="K204" s="38"/>
      <c r="L204" s="38"/>
      <c r="P204" s="28">
        <f>74.5-9.2</f>
        <v>65.3</v>
      </c>
    </row>
    <row r="205" spans="1:18" ht="20.100000000000001" customHeight="1">
      <c r="A205" s="74" t="s">
        <v>113</v>
      </c>
      <c r="B205" s="74"/>
      <c r="C205" s="74"/>
      <c r="D205" s="53"/>
      <c r="E205" s="52"/>
      <c r="F205" s="52"/>
      <c r="G205" s="52"/>
      <c r="H205" s="52"/>
      <c r="I205" s="38"/>
      <c r="J205" s="38"/>
      <c r="K205" s="38"/>
      <c r="L205" s="38"/>
    </row>
    <row r="206" spans="1:18" ht="20.100000000000001" customHeight="1">
      <c r="A206" s="42" t="s">
        <v>18</v>
      </c>
      <c r="B206" s="74" t="s">
        <v>114</v>
      </c>
      <c r="C206" s="74"/>
      <c r="D206" s="52"/>
      <c r="E206" s="52"/>
      <c r="F206" s="52"/>
      <c r="G206" s="52"/>
      <c r="H206" s="52"/>
      <c r="I206" s="38"/>
      <c r="J206" s="38"/>
      <c r="K206" s="38"/>
      <c r="L206" s="38"/>
    </row>
    <row r="207" spans="1:18" ht="20.100000000000001" customHeight="1">
      <c r="A207" s="42" t="s">
        <v>115</v>
      </c>
      <c r="B207" s="74" t="s">
        <v>116</v>
      </c>
      <c r="C207" s="74"/>
      <c r="D207" s="52"/>
      <c r="E207" s="52"/>
      <c r="F207" s="52"/>
      <c r="G207" s="52"/>
      <c r="H207" s="52"/>
      <c r="I207" s="38"/>
      <c r="J207" s="38"/>
      <c r="K207" s="38"/>
      <c r="L207" s="38"/>
    </row>
    <row r="208" spans="1:18" ht="20.100000000000001" customHeight="1">
      <c r="A208" s="42" t="s">
        <v>42</v>
      </c>
      <c r="B208" s="74" t="s">
        <v>117</v>
      </c>
      <c r="C208" s="74"/>
      <c r="D208" s="52"/>
      <c r="E208" s="52"/>
      <c r="F208" s="52"/>
      <c r="G208" s="52"/>
      <c r="H208" s="52"/>
      <c r="I208" s="38"/>
      <c r="J208" s="38"/>
      <c r="K208" s="38"/>
      <c r="L208" s="38"/>
    </row>
    <row r="209" spans="2:4" ht="20.100000000000001" customHeight="1">
      <c r="B209" s="28"/>
      <c r="C209" s="28"/>
      <c r="D209" s="28"/>
    </row>
  </sheetData>
  <sheetProtection password="CC5C" sheet="1" objects="1" scenarios="1"/>
  <mergeCells count="488">
    <mergeCell ref="B207:C207"/>
    <mergeCell ref="B208:C208"/>
    <mergeCell ref="M5:M7"/>
    <mergeCell ref="N5:N7"/>
    <mergeCell ref="A205:C205"/>
    <mergeCell ref="B206:C206"/>
    <mergeCell ref="C182:D182"/>
    <mergeCell ref="F182:F184"/>
    <mergeCell ref="G182:G184"/>
    <mergeCell ref="I182:I184"/>
    <mergeCell ref="I188:I190"/>
    <mergeCell ref="C165:D165"/>
    <mergeCell ref="C166:D166"/>
    <mergeCell ref="C164:D164"/>
    <mergeCell ref="F164:F166"/>
    <mergeCell ref="G164:G166"/>
    <mergeCell ref="I164:I166"/>
    <mergeCell ref="C171:D171"/>
    <mergeCell ref="F155:F157"/>
    <mergeCell ref="G155:G157"/>
    <mergeCell ref="I155:I157"/>
    <mergeCell ref="C148:D148"/>
    <mergeCell ref="F148:F150"/>
    <mergeCell ref="G148:G150"/>
    <mergeCell ref="R198:R201"/>
    <mergeCell ref="A202:E202"/>
    <mergeCell ref="I202:I203"/>
    <mergeCell ref="A203:H203"/>
    <mergeCell ref="B198:D198"/>
    <mergeCell ref="F198:F201"/>
    <mergeCell ref="G198:G201"/>
    <mergeCell ref="I198:I201"/>
    <mergeCell ref="P198:P201"/>
    <mergeCell ref="Q198:Q201"/>
    <mergeCell ref="R194:R197"/>
    <mergeCell ref="C195:D195"/>
    <mergeCell ref="C196:D196"/>
    <mergeCell ref="C197:D197"/>
    <mergeCell ref="C194:D194"/>
    <mergeCell ref="F194:F197"/>
    <mergeCell ref="G194:G197"/>
    <mergeCell ref="I194:I197"/>
    <mergeCell ref="P194:P197"/>
    <mergeCell ref="Q194:Q197"/>
    <mergeCell ref="Q191:Q193"/>
    <mergeCell ref="R191:R193"/>
    <mergeCell ref="C192:D192"/>
    <mergeCell ref="C193:D193"/>
    <mergeCell ref="C191:D191"/>
    <mergeCell ref="F191:F193"/>
    <mergeCell ref="G191:G193"/>
    <mergeCell ref="I191:I193"/>
    <mergeCell ref="P191:P193"/>
    <mergeCell ref="Q185:Q187"/>
    <mergeCell ref="R185:R187"/>
    <mergeCell ref="P188:P190"/>
    <mergeCell ref="Q188:Q190"/>
    <mergeCell ref="R188:R190"/>
    <mergeCell ref="C189:D189"/>
    <mergeCell ref="C190:D190"/>
    <mergeCell ref="C188:D188"/>
    <mergeCell ref="F188:F190"/>
    <mergeCell ref="G188:G190"/>
    <mergeCell ref="C186:D186"/>
    <mergeCell ref="C187:D187"/>
    <mergeCell ref="R182:R184"/>
    <mergeCell ref="C183:D183"/>
    <mergeCell ref="C184:D184"/>
    <mergeCell ref="C185:D185"/>
    <mergeCell ref="F185:F187"/>
    <mergeCell ref="G185:G187"/>
    <mergeCell ref="I185:I187"/>
    <mergeCell ref="P185:P187"/>
    <mergeCell ref="R174:R177"/>
    <mergeCell ref="C175:D175"/>
    <mergeCell ref="C176:D176"/>
    <mergeCell ref="C177:D177"/>
    <mergeCell ref="P182:P184"/>
    <mergeCell ref="Q182:Q184"/>
    <mergeCell ref="C174:D174"/>
    <mergeCell ref="F174:F177"/>
    <mergeCell ref="G174:G177"/>
    <mergeCell ref="I174:I177"/>
    <mergeCell ref="P174:P177"/>
    <mergeCell ref="Q174:Q177"/>
    <mergeCell ref="R178:R181"/>
    <mergeCell ref="C179:D179"/>
    <mergeCell ref="C180:D180"/>
    <mergeCell ref="C181:D181"/>
    <mergeCell ref="P178:P181"/>
    <mergeCell ref="Q178:Q181"/>
    <mergeCell ref="C178:D178"/>
    <mergeCell ref="F178:F181"/>
    <mergeCell ref="G178:G181"/>
    <mergeCell ref="I178:I181"/>
    <mergeCell ref="Q167:Q169"/>
    <mergeCell ref="R167:R169"/>
    <mergeCell ref="P170:P173"/>
    <mergeCell ref="Q170:Q173"/>
    <mergeCell ref="R170:R173"/>
    <mergeCell ref="C167:D167"/>
    <mergeCell ref="F167:F169"/>
    <mergeCell ref="G167:G169"/>
    <mergeCell ref="I167:I169"/>
    <mergeCell ref="C172:D172"/>
    <mergeCell ref="C173:D173"/>
    <mergeCell ref="C168:D168"/>
    <mergeCell ref="C169:D169"/>
    <mergeCell ref="C170:D170"/>
    <mergeCell ref="P167:P169"/>
    <mergeCell ref="F170:F173"/>
    <mergeCell ref="G170:G173"/>
    <mergeCell ref="I170:I173"/>
    <mergeCell ref="P161:P163"/>
    <mergeCell ref="Q161:Q163"/>
    <mergeCell ref="R161:R163"/>
    <mergeCell ref="P164:P166"/>
    <mergeCell ref="Q164:Q166"/>
    <mergeCell ref="R164:R166"/>
    <mergeCell ref="C163:D163"/>
    <mergeCell ref="C158:D158"/>
    <mergeCell ref="F158:F160"/>
    <mergeCell ref="R158:R160"/>
    <mergeCell ref="C159:D159"/>
    <mergeCell ref="C160:D160"/>
    <mergeCell ref="C161:D161"/>
    <mergeCell ref="F161:F163"/>
    <mergeCell ref="G161:G163"/>
    <mergeCell ref="I161:I163"/>
    <mergeCell ref="G158:G160"/>
    <mergeCell ref="I158:I160"/>
    <mergeCell ref="C162:D162"/>
    <mergeCell ref="P158:P160"/>
    <mergeCell ref="Q158:Q160"/>
    <mergeCell ref="R155:R157"/>
    <mergeCell ref="R148:R150"/>
    <mergeCell ref="C149:D149"/>
    <mergeCell ref="C150:D150"/>
    <mergeCell ref="C151:D151"/>
    <mergeCell ref="F151:F154"/>
    <mergeCell ref="G151:G154"/>
    <mergeCell ref="I151:I154"/>
    <mergeCell ref="P151:P154"/>
    <mergeCell ref="Q151:Q154"/>
    <mergeCell ref="C156:D156"/>
    <mergeCell ref="C157:D157"/>
    <mergeCell ref="R151:R154"/>
    <mergeCell ref="C145:D145"/>
    <mergeCell ref="C146:D146"/>
    <mergeCell ref="C147:D147"/>
    <mergeCell ref="C140:D140"/>
    <mergeCell ref="P144:P147"/>
    <mergeCell ref="I148:I150"/>
    <mergeCell ref="P148:P150"/>
    <mergeCell ref="Q148:Q150"/>
    <mergeCell ref="P155:P157"/>
    <mergeCell ref="Q155:Q157"/>
    <mergeCell ref="R144:R147"/>
    <mergeCell ref="B132:D132"/>
    <mergeCell ref="B133:D133"/>
    <mergeCell ref="Q140:Q143"/>
    <mergeCell ref="R140:R143"/>
    <mergeCell ref="C141:D141"/>
    <mergeCell ref="C142:D142"/>
    <mergeCell ref="C143:D143"/>
    <mergeCell ref="F140:F143"/>
    <mergeCell ref="G140:G143"/>
    <mergeCell ref="I140:I143"/>
    <mergeCell ref="F137:F139"/>
    <mergeCell ref="G137:G139"/>
    <mergeCell ref="I137:I139"/>
    <mergeCell ref="P131:P136"/>
    <mergeCell ref="Q131:Q136"/>
    <mergeCell ref="R131:R136"/>
    <mergeCell ref="R137:R139"/>
    <mergeCell ref="C138:D138"/>
    <mergeCell ref="C139:D139"/>
    <mergeCell ref="P137:P139"/>
    <mergeCell ref="B131:D131"/>
    <mergeCell ref="E131:E201"/>
    <mergeCell ref="C144:D144"/>
    <mergeCell ref="Q137:Q139"/>
    <mergeCell ref="C152:D152"/>
    <mergeCell ref="C153:D153"/>
    <mergeCell ref="C154:D154"/>
    <mergeCell ref="C137:D137"/>
    <mergeCell ref="C126:D126"/>
    <mergeCell ref="C127:D127"/>
    <mergeCell ref="C128:D128"/>
    <mergeCell ref="P124:P127"/>
    <mergeCell ref="Q124:Q127"/>
    <mergeCell ref="F131:F136"/>
    <mergeCell ref="G131:G136"/>
    <mergeCell ref="H131:H201"/>
    <mergeCell ref="I131:I136"/>
    <mergeCell ref="C124:D124"/>
    <mergeCell ref="F124:F127"/>
    <mergeCell ref="G124:G127"/>
    <mergeCell ref="I124:I127"/>
    <mergeCell ref="C155:D155"/>
    <mergeCell ref="Q144:Q147"/>
    <mergeCell ref="F144:F147"/>
    <mergeCell ref="G144:G147"/>
    <mergeCell ref="I144:I147"/>
    <mergeCell ref="P140:P143"/>
    <mergeCell ref="Q128:Q130"/>
    <mergeCell ref="R128:R130"/>
    <mergeCell ref="R117:R120"/>
    <mergeCell ref="C118:D118"/>
    <mergeCell ref="C119:D119"/>
    <mergeCell ref="C120:D120"/>
    <mergeCell ref="C121:D121"/>
    <mergeCell ref="F121:F123"/>
    <mergeCell ref="G121:G123"/>
    <mergeCell ref="I121:I123"/>
    <mergeCell ref="P121:P123"/>
    <mergeCell ref="Q121:Q123"/>
    <mergeCell ref="R121:R123"/>
    <mergeCell ref="C122:D122"/>
    <mergeCell ref="C123:D123"/>
    <mergeCell ref="F128:F130"/>
    <mergeCell ref="G128:G130"/>
    <mergeCell ref="C129:D129"/>
    <mergeCell ref="C130:D130"/>
    <mergeCell ref="C125:D125"/>
    <mergeCell ref="Q109:Q112"/>
    <mergeCell ref="R109:R112"/>
    <mergeCell ref="I117:I120"/>
    <mergeCell ref="P117:P120"/>
    <mergeCell ref="Q117:Q120"/>
    <mergeCell ref="I113:I116"/>
    <mergeCell ref="P113:P116"/>
    <mergeCell ref="Q113:Q116"/>
    <mergeCell ref="R124:R127"/>
    <mergeCell ref="P106:P108"/>
    <mergeCell ref="C109:D109"/>
    <mergeCell ref="E109:E130"/>
    <mergeCell ref="F109:F112"/>
    <mergeCell ref="G109:G112"/>
    <mergeCell ref="H109:H130"/>
    <mergeCell ref="C117:D117"/>
    <mergeCell ref="C113:D113"/>
    <mergeCell ref="F113:F116"/>
    <mergeCell ref="G113:G116"/>
    <mergeCell ref="F117:F120"/>
    <mergeCell ref="C116:D116"/>
    <mergeCell ref="I109:I112"/>
    <mergeCell ref="P109:P112"/>
    <mergeCell ref="I128:I130"/>
    <mergeCell ref="P128:P130"/>
    <mergeCell ref="R103:R105"/>
    <mergeCell ref="G117:G120"/>
    <mergeCell ref="C104:D104"/>
    <mergeCell ref="C105:D105"/>
    <mergeCell ref="C106:D106"/>
    <mergeCell ref="F106:F108"/>
    <mergeCell ref="G106:G108"/>
    <mergeCell ref="R113:R116"/>
    <mergeCell ref="C114:D114"/>
    <mergeCell ref="C115:D115"/>
    <mergeCell ref="C103:D103"/>
    <mergeCell ref="F103:F105"/>
    <mergeCell ref="G103:G105"/>
    <mergeCell ref="I103:I105"/>
    <mergeCell ref="P103:P105"/>
    <mergeCell ref="Q103:Q105"/>
    <mergeCell ref="Q106:Q108"/>
    <mergeCell ref="R106:R108"/>
    <mergeCell ref="C107:D107"/>
    <mergeCell ref="C108:D108"/>
    <mergeCell ref="I106:I108"/>
    <mergeCell ref="C110:D110"/>
    <mergeCell ref="C111:D111"/>
    <mergeCell ref="C112:D112"/>
    <mergeCell ref="G100:G102"/>
    <mergeCell ref="I100:I102"/>
    <mergeCell ref="R96:R99"/>
    <mergeCell ref="C97:D97"/>
    <mergeCell ref="C98:D98"/>
    <mergeCell ref="C99:D99"/>
    <mergeCell ref="R100:R102"/>
    <mergeCell ref="C101:D101"/>
    <mergeCell ref="C102:D102"/>
    <mergeCell ref="P100:P102"/>
    <mergeCell ref="Q100:Q102"/>
    <mergeCell ref="C96:D96"/>
    <mergeCell ref="F96:F99"/>
    <mergeCell ref="G96:G99"/>
    <mergeCell ref="I96:I99"/>
    <mergeCell ref="P96:P99"/>
    <mergeCell ref="Q96:Q99"/>
    <mergeCell ref="C100:D100"/>
    <mergeCell ref="F100:F102"/>
    <mergeCell ref="R88:R91"/>
    <mergeCell ref="I92:I95"/>
    <mergeCell ref="P92:P95"/>
    <mergeCell ref="Q92:Q95"/>
    <mergeCell ref="R92:R95"/>
    <mergeCell ref="C88:D88"/>
    <mergeCell ref="F88:F91"/>
    <mergeCell ref="G88:G91"/>
    <mergeCell ref="I88:I91"/>
    <mergeCell ref="C89:D89"/>
    <mergeCell ref="C90:D90"/>
    <mergeCell ref="C91:D91"/>
    <mergeCell ref="C92:D92"/>
    <mergeCell ref="P88:P91"/>
    <mergeCell ref="Q88:Q91"/>
    <mergeCell ref="F92:F95"/>
    <mergeCell ref="G92:G95"/>
    <mergeCell ref="C93:D93"/>
    <mergeCell ref="C94:D94"/>
    <mergeCell ref="C95:D95"/>
    <mergeCell ref="B82:D82"/>
    <mergeCell ref="F82:F87"/>
    <mergeCell ref="G82:G87"/>
    <mergeCell ref="I82:I87"/>
    <mergeCell ref="P82:P87"/>
    <mergeCell ref="Q82:Q87"/>
    <mergeCell ref="R82:R87"/>
    <mergeCell ref="B83:D83"/>
    <mergeCell ref="B84:D84"/>
    <mergeCell ref="Q74:Q77"/>
    <mergeCell ref="P70:P73"/>
    <mergeCell ref="Q70:Q73"/>
    <mergeCell ref="C74:D74"/>
    <mergeCell ref="F74:F77"/>
    <mergeCell ref="G74:G77"/>
    <mergeCell ref="I74:I77"/>
    <mergeCell ref="R78:R81"/>
    <mergeCell ref="C79:D79"/>
    <mergeCell ref="C80:D80"/>
    <mergeCell ref="C81:D81"/>
    <mergeCell ref="G78:G81"/>
    <mergeCell ref="I78:I81"/>
    <mergeCell ref="P78:P81"/>
    <mergeCell ref="Q78:Q81"/>
    <mergeCell ref="C70:D70"/>
    <mergeCell ref="F70:F73"/>
    <mergeCell ref="G70:G73"/>
    <mergeCell ref="C76:D76"/>
    <mergeCell ref="C77:D77"/>
    <mergeCell ref="C78:D78"/>
    <mergeCell ref="F78:F81"/>
    <mergeCell ref="I70:I73"/>
    <mergeCell ref="P74:P77"/>
    <mergeCell ref="R74:R77"/>
    <mergeCell ref="C75:D75"/>
    <mergeCell ref="F62:F65"/>
    <mergeCell ref="G62:G65"/>
    <mergeCell ref="I62:I65"/>
    <mergeCell ref="P62:P65"/>
    <mergeCell ref="Q62:Q65"/>
    <mergeCell ref="R62:R65"/>
    <mergeCell ref="P66:P69"/>
    <mergeCell ref="Q66:Q69"/>
    <mergeCell ref="R66:R69"/>
    <mergeCell ref="C67:D67"/>
    <mergeCell ref="C68:D68"/>
    <mergeCell ref="C69:D69"/>
    <mergeCell ref="C66:D66"/>
    <mergeCell ref="E66:E108"/>
    <mergeCell ref="F66:F69"/>
    <mergeCell ref="G66:G69"/>
    <mergeCell ref="R70:R73"/>
    <mergeCell ref="C71:D71"/>
    <mergeCell ref="C72:D72"/>
    <mergeCell ref="C73:D73"/>
    <mergeCell ref="H66:H108"/>
    <mergeCell ref="I66:I69"/>
    <mergeCell ref="Q58:Q61"/>
    <mergeCell ref="R58:R61"/>
    <mergeCell ref="F54:F57"/>
    <mergeCell ref="G54:G57"/>
    <mergeCell ref="I54:I57"/>
    <mergeCell ref="P54:P57"/>
    <mergeCell ref="Q54:Q57"/>
    <mergeCell ref="R54:R57"/>
    <mergeCell ref="F58:F61"/>
    <mergeCell ref="G58:G61"/>
    <mergeCell ref="I58:I61"/>
    <mergeCell ref="P58:P61"/>
    <mergeCell ref="F35:F37"/>
    <mergeCell ref="G35:G37"/>
    <mergeCell ref="I35:I37"/>
    <mergeCell ref="P35:P37"/>
    <mergeCell ref="R46:R49"/>
    <mergeCell ref="F50:F53"/>
    <mergeCell ref="G50:G53"/>
    <mergeCell ref="I50:I53"/>
    <mergeCell ref="P50:P53"/>
    <mergeCell ref="Q50:Q53"/>
    <mergeCell ref="Q35:Q37"/>
    <mergeCell ref="R35:R37"/>
    <mergeCell ref="R50:R53"/>
    <mergeCell ref="B46:D46"/>
    <mergeCell ref="F46:F49"/>
    <mergeCell ref="G46:G49"/>
    <mergeCell ref="I46:I49"/>
    <mergeCell ref="P46:P49"/>
    <mergeCell ref="Q46:Q49"/>
    <mergeCell ref="F41:F45"/>
    <mergeCell ref="G41:G45"/>
    <mergeCell ref="I41:I45"/>
    <mergeCell ref="P41:P45"/>
    <mergeCell ref="Q41:Q45"/>
    <mergeCell ref="Q25:Q30"/>
    <mergeCell ref="R25:R30"/>
    <mergeCell ref="B26:D26"/>
    <mergeCell ref="B27:D27"/>
    <mergeCell ref="Q31:Q34"/>
    <mergeCell ref="R41:R45"/>
    <mergeCell ref="F38:F40"/>
    <mergeCell ref="G38:G40"/>
    <mergeCell ref="I38:I40"/>
    <mergeCell ref="P38:P40"/>
    <mergeCell ref="Q38:Q40"/>
    <mergeCell ref="R38:R40"/>
    <mergeCell ref="R31:R34"/>
    <mergeCell ref="F31:F34"/>
    <mergeCell ref="B25:D25"/>
    <mergeCell ref="E25:E65"/>
    <mergeCell ref="F25:F30"/>
    <mergeCell ref="G25:G30"/>
    <mergeCell ref="H25:H65"/>
    <mergeCell ref="I25:I30"/>
    <mergeCell ref="P25:P30"/>
    <mergeCell ref="G31:G34"/>
    <mergeCell ref="I31:I34"/>
    <mergeCell ref="P31:P34"/>
    <mergeCell ref="P21:P24"/>
    <mergeCell ref="Q21:Q24"/>
    <mergeCell ref="R21:R24"/>
    <mergeCell ref="C22:D22"/>
    <mergeCell ref="C23:D23"/>
    <mergeCell ref="C24:D24"/>
    <mergeCell ref="C21:D21"/>
    <mergeCell ref="F21:F24"/>
    <mergeCell ref="G21:G24"/>
    <mergeCell ref="I21:I24"/>
    <mergeCell ref="R13:R16"/>
    <mergeCell ref="C14:D14"/>
    <mergeCell ref="C15:D15"/>
    <mergeCell ref="C16:D16"/>
    <mergeCell ref="C9:D9"/>
    <mergeCell ref="F9:F12"/>
    <mergeCell ref="G9:G12"/>
    <mergeCell ref="I9:I12"/>
    <mergeCell ref="C13:D13"/>
    <mergeCell ref="F13:F16"/>
    <mergeCell ref="G13:G16"/>
    <mergeCell ref="I13:I16"/>
    <mergeCell ref="P13:P16"/>
    <mergeCell ref="Q13:Q16"/>
    <mergeCell ref="R17:R20"/>
    <mergeCell ref="C18:D18"/>
    <mergeCell ref="C19:D19"/>
    <mergeCell ref="C20:D20"/>
    <mergeCell ref="P17:P20"/>
    <mergeCell ref="Q17:Q20"/>
    <mergeCell ref="C17:D17"/>
    <mergeCell ref="F17:F20"/>
    <mergeCell ref="G17:G20"/>
    <mergeCell ref="I17:I20"/>
    <mergeCell ref="A1:I1"/>
    <mergeCell ref="A2:I2"/>
    <mergeCell ref="A3:E4"/>
    <mergeCell ref="F3:G3"/>
    <mergeCell ref="H3:H4"/>
    <mergeCell ref="I3:I4"/>
    <mergeCell ref="J3:L3"/>
    <mergeCell ref="P3:R4"/>
    <mergeCell ref="E5:E24"/>
    <mergeCell ref="F5:F8"/>
    <mergeCell ref="G5:G8"/>
    <mergeCell ref="H5:H24"/>
    <mergeCell ref="I5:I8"/>
    <mergeCell ref="P5:P8"/>
    <mergeCell ref="Q5:Q8"/>
    <mergeCell ref="R5:R8"/>
    <mergeCell ref="J6:J7"/>
    <mergeCell ref="K6:L7"/>
    <mergeCell ref="P9:P12"/>
    <mergeCell ref="Q9:Q12"/>
    <mergeCell ref="R9:R12"/>
    <mergeCell ref="C10:D10"/>
    <mergeCell ref="C11:D11"/>
    <mergeCell ref="C12:D12"/>
  </mergeCells>
  <phoneticPr fontId="0" type="noConversion"/>
  <dataValidations xWindow="288" yWindow="728" count="6">
    <dataValidation type="whole" operator="equal" allowBlank="1" showInputMessage="1" showErrorMessage="1" errorTitle="Vazhga valamudan" error="Only Number 1 can be entered" promptTitle="Vazhga valamudan" prompt="Please input value only 1 in this cell" sqref="B8 C10 C22 C14 C18 B30 B34 B37 B40 B45 B49 B53 B57 B61 B65 B87 B136 B201 C67 C71 C75 C79 C89 C93 C97 C101 C104 C107 C110 C114 C118 C122 C125 C129 C138 C141 C145 C149 C152 C156 C159 C162 C165 C168 C171 C175 C179 C183 C186 C189 C192 C195">
      <formula1>1</formula1>
    </dataValidation>
    <dataValidation type="whole" operator="equal" allowBlank="1" showInputMessage="1" showErrorMessage="1" errorTitle="Vazhga valamudan" error="Only Number 2 can be entered" promptTitle="Vazhga valamudan" prompt="Please input value only 2 in this cell" sqref="C8 C30 C34 C37 C40 C45 C49 C53 C57 C61 C65 C87 C136 C201">
      <formula1>2</formula1>
    </dataValidation>
    <dataValidation type="whole" operator="equal" allowBlank="1" showInputMessage="1" showErrorMessage="1" errorTitle="Vazhga valamudan" error="Only Number 3 can be entered" promptTitle="Vazhga valamudan" prompt="Please input value only 3 in this cell" sqref="D8 D30 D34 D37 D40 D45 D49 D53 D57 D61 D65 D87 D136 D201">
      <formula1>3</formula1>
    </dataValidation>
    <dataValidation type="whole" operator="equal" allowBlank="1" showInputMessage="1" showErrorMessage="1" errorTitle="Vazhga valamudan" error="Please input No.2 only" promptTitle="Vazhga valamudan" prompt="Please input No.2 only" sqref="C196:D196 C15:D15 C19:D19 C23:D23 C68:D68 C72:D72 C76:D76 C80:D80 C90:D90 C94:D94 C98:D98 C111:D111 C115:D115 C119:D119 C126:D126 C142:D142 C146:D146 C172:D172 C176:D176 C180:D180 C11:D11">
      <formula1>2</formula1>
    </dataValidation>
    <dataValidation type="whole" operator="equal" allowBlank="1" showInputMessage="1" showErrorMessage="1" errorTitle="Vazhga valamudan" error="Please input No.3 only" promptTitle="Vazhga valamudan" prompt="Please input No.3 only" sqref="C12:D12 C16:D16 C20:D20 C24:D24 C69:D69 C73:D73 C77:D77 C81:D81 C91:D91 C95:D95 C99:D99 C102:D102 C105:D105 C108:D108 C112:D112 C116:D116 C120:D120 C123:D123 C127:D127 C130:D130 C139:D139 C143:D143 C147:D147 C150:D150 C154:D154 C157:D157 C160:D160 C163:D163 C166:D166 C169:D169 C173:D173 C177:D177 C181:D181 C184:D184 C187:D187 C190:D190 C193:D193 C197:D197">
      <formula1>3</formula1>
    </dataValidation>
    <dataValidation type="whole" allowBlank="1" showInputMessage="1" showErrorMessage="1" errorTitle="Vazhga Valamudan" error="Input any value from 0 to 100" promptTitle="Vazhga valamudan" prompt="Any Value from 0 to 100" sqref="J5:L5">
      <formula1>0</formula1>
      <formula2>100</formula2>
    </dataValidation>
  </dataValidations>
  <printOptions horizontalCentered="1" verticalCentered="1"/>
  <pageMargins left="0.5" right="0.53" top="0" bottom="0" header="0" footer="0"/>
  <pageSetup paperSize="8" scale="57" fitToHeight="2" orientation="portrait" horizontalDpi="300" verticalDpi="300" r:id="rId1"/>
  <rowBreaks count="3" manualBreakCount="3">
    <brk id="65" max="16383" man="1"/>
    <brk id="108" max="16383" man="1"/>
    <brk id="154" max="16383" man="1"/>
  </rowBreaks>
</worksheet>
</file>

<file path=xl/worksheets/sheet2.xml><?xml version="1.0" encoding="utf-8"?>
<worksheet xmlns="http://schemas.openxmlformats.org/spreadsheetml/2006/main" xmlns:r="http://schemas.openxmlformats.org/officeDocument/2006/relationships">
  <sheetPr>
    <pageSetUpPr fitToPage="1"/>
  </sheetPr>
  <dimension ref="A1:P59"/>
  <sheetViews>
    <sheetView showGridLines="0" zoomScale="70" zoomScaleNormal="70" zoomScaleSheetLayoutView="55" workbookViewId="0">
      <selection activeCell="Q8" sqref="Q8"/>
    </sheetView>
  </sheetViews>
  <sheetFormatPr defaultColWidth="8.85546875" defaultRowHeight="15"/>
  <cols>
    <col min="1" max="1" width="14.42578125" style="1" customWidth="1"/>
    <col min="2" max="2" width="30.28515625" style="10" bestFit="1" customWidth="1"/>
    <col min="3" max="3" width="18.140625" style="1" bestFit="1" customWidth="1"/>
    <col min="4" max="4" width="10.85546875" style="1" bestFit="1" customWidth="1"/>
    <col min="5" max="5" width="10.85546875" style="1" customWidth="1"/>
    <col min="6" max="6" width="10.85546875" style="1" hidden="1" customWidth="1"/>
    <col min="7" max="8" width="12.28515625" style="1" customWidth="1"/>
    <col min="9" max="9" width="12.28515625" style="1" hidden="1" customWidth="1"/>
    <col min="10" max="10" width="12.85546875" style="1" customWidth="1"/>
    <col min="11" max="12" width="13.42578125" style="1" customWidth="1"/>
    <col min="13" max="13" width="14.7109375" style="1" customWidth="1"/>
    <col min="14" max="14" width="13.42578125" style="1" customWidth="1"/>
    <col min="15" max="15" width="12.28515625" style="1" hidden="1" customWidth="1"/>
    <col min="16" max="16" width="10" style="1" hidden="1" customWidth="1"/>
    <col min="17" max="16384" width="8.85546875" style="1"/>
  </cols>
  <sheetData>
    <row r="1" spans="1:16" ht="40.5" customHeight="1">
      <c r="A1" s="125" t="s">
        <v>179</v>
      </c>
      <c r="B1" s="125"/>
      <c r="C1" s="125"/>
      <c r="D1" s="125"/>
      <c r="E1" s="125"/>
      <c r="F1" s="125"/>
      <c r="G1" s="125"/>
      <c r="H1" s="125"/>
      <c r="I1" s="125"/>
      <c r="J1" s="125"/>
      <c r="K1" s="125"/>
      <c r="L1" s="125"/>
      <c r="M1" s="125"/>
      <c r="N1" s="125"/>
    </row>
    <row r="2" spans="1:16" ht="29.25" thickBot="1">
      <c r="A2" s="126" t="s">
        <v>176</v>
      </c>
      <c r="B2" s="126"/>
      <c r="C2" s="126"/>
      <c r="D2" s="126"/>
      <c r="E2" s="126"/>
      <c r="F2" s="126"/>
      <c r="G2" s="126"/>
      <c r="H2" s="126"/>
      <c r="I2" s="126"/>
      <c r="J2" s="126"/>
      <c r="K2" s="126"/>
      <c r="L2" s="126"/>
      <c r="M2" s="126"/>
      <c r="N2" s="126"/>
      <c r="O2" s="56"/>
      <c r="P2" s="56"/>
    </row>
    <row r="3" spans="1:16" s="4" customFormat="1" ht="30">
      <c r="A3" s="11" t="s">
        <v>118</v>
      </c>
      <c r="B3" s="12" t="s">
        <v>119</v>
      </c>
      <c r="C3" s="13" t="s">
        <v>120</v>
      </c>
      <c r="D3" s="13" t="s">
        <v>121</v>
      </c>
      <c r="E3" s="105" t="s">
        <v>8</v>
      </c>
      <c r="F3" s="106"/>
      <c r="G3" s="107"/>
      <c r="H3" s="102" t="s">
        <v>122</v>
      </c>
      <c r="I3" s="103"/>
      <c r="J3" s="104"/>
      <c r="K3" s="13" t="s">
        <v>123</v>
      </c>
      <c r="L3" s="61" t="s">
        <v>177</v>
      </c>
      <c r="M3" s="61" t="s">
        <v>178</v>
      </c>
      <c r="N3" s="14" t="s">
        <v>124</v>
      </c>
      <c r="O3" s="2" t="s">
        <v>118</v>
      </c>
      <c r="P3" s="3" t="s">
        <v>2</v>
      </c>
    </row>
    <row r="4" spans="1:16" ht="30.6" customHeight="1">
      <c r="A4" s="109" t="s">
        <v>13</v>
      </c>
      <c r="B4" s="15" t="s">
        <v>12</v>
      </c>
      <c r="C4" s="16">
        <f>Final!N8</f>
        <v>1</v>
      </c>
      <c r="D4" s="112">
        <f>SUM(C4:C8)</f>
        <v>5</v>
      </c>
      <c r="E4" s="17">
        <f>Final!M8</f>
        <v>1</v>
      </c>
      <c r="F4" s="18">
        <f>Final!O6</f>
        <v>0.8</v>
      </c>
      <c r="G4" s="112">
        <f>Final!H5</f>
        <v>3.2</v>
      </c>
      <c r="H4" s="6">
        <v>1</v>
      </c>
      <c r="I4" s="5">
        <f>IF(H4=1,H4*Final!$P$1*C4,IF(H4=2,H4*Final!$Q$1*C4,IF(H4=3,H4*Final!$R$1*C4,0)))</f>
        <v>0.8</v>
      </c>
      <c r="J4" s="115">
        <f>SUM(I4:I8)</f>
        <v>3.8000000000000003</v>
      </c>
      <c r="K4" s="62"/>
      <c r="L4" s="122">
        <f>SUM(K4:K8)</f>
        <v>5250</v>
      </c>
      <c r="M4" s="122">
        <f>L4/L56*100</f>
        <v>4.0307101727447217</v>
      </c>
      <c r="N4" s="24"/>
    </row>
    <row r="5" spans="1:16" ht="19.899999999999999" customHeight="1">
      <c r="A5" s="110"/>
      <c r="B5" s="15" t="s">
        <v>21</v>
      </c>
      <c r="C5" s="16">
        <f>Final!N9</f>
        <v>1</v>
      </c>
      <c r="D5" s="113"/>
      <c r="E5" s="17">
        <f>Final!M9</f>
        <v>1</v>
      </c>
      <c r="F5" s="18">
        <f>Final!O7</f>
        <v>0.8</v>
      </c>
      <c r="G5" s="113"/>
      <c r="H5" s="6">
        <v>1</v>
      </c>
      <c r="I5" s="5">
        <f>IF(H5=1,H5*Final!$P$1*C5,IF(H5=2,H5*Final!$Q$1*C5,IF(H5=3,H5*Final!$R$1*C5,0)))</f>
        <v>0.8</v>
      </c>
      <c r="J5" s="116"/>
      <c r="K5" s="62"/>
      <c r="L5" s="123"/>
      <c r="M5" s="123"/>
      <c r="N5" s="24"/>
      <c r="O5" s="7" t="s">
        <v>125</v>
      </c>
      <c r="P5" s="8">
        <v>5</v>
      </c>
    </row>
    <row r="6" spans="1:16" ht="19.899999999999999" customHeight="1">
      <c r="A6" s="110"/>
      <c r="B6" s="15" t="s">
        <v>25</v>
      </c>
      <c r="C6" s="16">
        <f>Final!N10</f>
        <v>1</v>
      </c>
      <c r="D6" s="113"/>
      <c r="E6" s="17">
        <f>Final!M10</f>
        <v>1</v>
      </c>
      <c r="F6" s="18">
        <f>Final!O8</f>
        <v>0.8</v>
      </c>
      <c r="G6" s="113"/>
      <c r="H6" s="6">
        <v>1</v>
      </c>
      <c r="I6" s="5">
        <f>IF(H6=1,H6*Final!$P$1*C6,IF(H6=2,H6*Final!$Q$1*C6,IF(H6=3,H6*Final!$R$1*C6,0)))</f>
        <v>0.8</v>
      </c>
      <c r="J6" s="116"/>
      <c r="K6" s="62"/>
      <c r="L6" s="123"/>
      <c r="M6" s="123"/>
      <c r="N6" s="24"/>
      <c r="O6" s="7" t="s">
        <v>126</v>
      </c>
      <c r="P6" s="8">
        <v>50</v>
      </c>
    </row>
    <row r="7" spans="1:16" ht="16.899999999999999" customHeight="1">
      <c r="A7" s="110"/>
      <c r="B7" s="15" t="s">
        <v>26</v>
      </c>
      <c r="C7" s="16">
        <f>Final!N11</f>
        <v>1</v>
      </c>
      <c r="D7" s="113"/>
      <c r="E7" s="17">
        <f>Final!M11</f>
        <v>3</v>
      </c>
      <c r="F7" s="18">
        <f>Final!O9</f>
        <v>0.4</v>
      </c>
      <c r="G7" s="113"/>
      <c r="H7" s="6">
        <v>1</v>
      </c>
      <c r="I7" s="5">
        <f>IF(H7=1,H7*Final!$P$1*C7,IF(H7=2,H7*Final!$Q$1*C7,IF(H7=3,H7*Final!$R$1*C7,0)))</f>
        <v>0.8</v>
      </c>
      <c r="J7" s="116"/>
      <c r="K7" s="62">
        <v>5000</v>
      </c>
      <c r="L7" s="123"/>
      <c r="M7" s="123"/>
      <c r="N7" s="24"/>
      <c r="O7" s="7" t="s">
        <v>127</v>
      </c>
      <c r="P7" s="8">
        <v>15</v>
      </c>
    </row>
    <row r="8" spans="1:16" ht="30" customHeight="1">
      <c r="A8" s="111"/>
      <c r="B8" s="15" t="s">
        <v>27</v>
      </c>
      <c r="C8" s="16">
        <f>Final!N12</f>
        <v>1</v>
      </c>
      <c r="D8" s="114"/>
      <c r="E8" s="17">
        <f>Final!M12</f>
        <v>3</v>
      </c>
      <c r="F8" s="18">
        <f>Final!O10</f>
        <v>0.4</v>
      </c>
      <c r="G8" s="114"/>
      <c r="H8" s="6">
        <v>2</v>
      </c>
      <c r="I8" s="5">
        <f>IF(H8=1,H8*Final!$P$1*C8,IF(H8=2,H8*Final!$Q$1*C8,IF(H8=3,H8*Final!$R$1*C8,0)))</f>
        <v>0.6</v>
      </c>
      <c r="J8" s="117"/>
      <c r="K8" s="62">
        <v>250</v>
      </c>
      <c r="L8" s="124"/>
      <c r="M8" s="124"/>
      <c r="N8" s="24"/>
      <c r="O8" s="7"/>
      <c r="P8" s="8"/>
    </row>
    <row r="9" spans="1:16" ht="19.899999999999999" customHeight="1">
      <c r="A9" s="119" t="s">
        <v>29</v>
      </c>
      <c r="B9" s="15" t="s">
        <v>28</v>
      </c>
      <c r="C9" s="16">
        <f>Final!N13</f>
        <v>10</v>
      </c>
      <c r="D9" s="69">
        <f>SUM(C9:C18)</f>
        <v>50</v>
      </c>
      <c r="E9" s="17">
        <f>Final!M13</f>
        <v>2</v>
      </c>
      <c r="F9" s="18">
        <f>Final!O11</f>
        <v>6</v>
      </c>
      <c r="G9" s="69">
        <f>Final!H25</f>
        <v>33.6</v>
      </c>
      <c r="H9" s="6">
        <v>1</v>
      </c>
      <c r="I9" s="5">
        <f>IF(H9=1,H9*Final!$P$1*C9,IF(H9=2,H9*Final!$Q$1*C9,IF(H9=3,H9*Final!$R$1*C9,0)))</f>
        <v>8</v>
      </c>
      <c r="J9" s="118">
        <f>SUM(I9:I18)</f>
        <v>38.599999999999994</v>
      </c>
      <c r="K9" s="62">
        <v>18000</v>
      </c>
      <c r="L9" s="122">
        <f>SUM(K9:K18)</f>
        <v>45000</v>
      </c>
      <c r="M9" s="122">
        <f>L9/L56*100</f>
        <v>34.548944337811896</v>
      </c>
      <c r="N9" s="24"/>
      <c r="O9" s="7" t="s">
        <v>128</v>
      </c>
      <c r="P9" s="8">
        <v>10</v>
      </c>
    </row>
    <row r="10" spans="1:16" ht="19.899999999999999" customHeight="1">
      <c r="A10" s="119"/>
      <c r="B10" s="15" t="s">
        <v>31</v>
      </c>
      <c r="C10" s="16">
        <f>Final!N14</f>
        <v>5</v>
      </c>
      <c r="D10" s="69"/>
      <c r="E10" s="17">
        <f>Final!M14</f>
        <v>1</v>
      </c>
      <c r="F10" s="18">
        <f>Final!O12</f>
        <v>4</v>
      </c>
      <c r="G10" s="69"/>
      <c r="H10" s="6">
        <v>1</v>
      </c>
      <c r="I10" s="5">
        <f>IF(H10=1,H10*Final!$P$1*C10,IF(H10=2,H10*Final!$Q$1*C10,IF(H10=3,H10*Final!$R$1*C10,0)))</f>
        <v>4</v>
      </c>
      <c r="J10" s="118"/>
      <c r="K10" s="62"/>
      <c r="L10" s="123"/>
      <c r="M10" s="123"/>
      <c r="N10" s="24"/>
      <c r="O10" s="7" t="s">
        <v>129</v>
      </c>
      <c r="P10" s="8">
        <v>20</v>
      </c>
    </row>
    <row r="11" spans="1:16" ht="19.899999999999999" customHeight="1">
      <c r="A11" s="119"/>
      <c r="B11" s="15" t="s">
        <v>33</v>
      </c>
      <c r="C11" s="16">
        <f>Final!N15</f>
        <v>5</v>
      </c>
      <c r="D11" s="69"/>
      <c r="E11" s="17">
        <f>Final!M15</f>
        <v>1</v>
      </c>
      <c r="F11" s="18">
        <f>Final!O13</f>
        <v>4</v>
      </c>
      <c r="G11" s="69"/>
      <c r="H11" s="6">
        <v>1</v>
      </c>
      <c r="I11" s="5">
        <f>IF(H11=1,H11*Final!$P$1*C11,IF(H11=2,H11*Final!$Q$1*C11,IF(H11=3,H11*Final!$R$1*C11,0)))</f>
        <v>4</v>
      </c>
      <c r="J11" s="118"/>
      <c r="K11" s="62"/>
      <c r="L11" s="123"/>
      <c r="M11" s="123"/>
      <c r="N11" s="24"/>
      <c r="O11" s="7" t="s">
        <v>130</v>
      </c>
      <c r="P11" s="8">
        <f>SUM(P5:P10)</f>
        <v>100</v>
      </c>
    </row>
    <row r="12" spans="1:16" ht="19.899999999999999" customHeight="1">
      <c r="A12" s="119"/>
      <c r="B12" s="15" t="s">
        <v>35</v>
      </c>
      <c r="C12" s="16">
        <f>Final!N16</f>
        <v>5</v>
      </c>
      <c r="D12" s="69"/>
      <c r="E12" s="17">
        <f>Final!M16</f>
        <v>1</v>
      </c>
      <c r="F12" s="18">
        <f>Final!O14</f>
        <v>4</v>
      </c>
      <c r="G12" s="69"/>
      <c r="H12" s="6">
        <v>1</v>
      </c>
      <c r="I12" s="5">
        <f>IF(H12=1,H12*Final!$P$1*C12,IF(H12=2,H12*Final!$Q$1*C12,IF(H12=3,H12*Final!$R$1*C12,0)))</f>
        <v>4</v>
      </c>
      <c r="J12" s="118"/>
      <c r="K12" s="62"/>
      <c r="L12" s="123"/>
      <c r="M12" s="123"/>
      <c r="N12" s="24"/>
    </row>
    <row r="13" spans="1:16" ht="19.899999999999999" customHeight="1">
      <c r="A13" s="119"/>
      <c r="B13" s="15" t="s">
        <v>36</v>
      </c>
      <c r="C13" s="16">
        <f>Final!N17</f>
        <v>5</v>
      </c>
      <c r="D13" s="69"/>
      <c r="E13" s="17">
        <f>Final!M17</f>
        <v>1</v>
      </c>
      <c r="F13" s="18">
        <f>Final!O15</f>
        <v>4</v>
      </c>
      <c r="G13" s="69"/>
      <c r="H13" s="6">
        <v>1</v>
      </c>
      <c r="I13" s="5">
        <f>IF(H13=1,H13*Final!$P$1*C13,IF(H13=2,H13*Final!$Q$1*C13,IF(H13=3,H13*Final!$R$1*C13,0)))</f>
        <v>4</v>
      </c>
      <c r="J13" s="118"/>
      <c r="K13" s="62"/>
      <c r="L13" s="123"/>
      <c r="M13" s="123"/>
      <c r="N13" s="24"/>
    </row>
    <row r="14" spans="1:16" ht="19.899999999999999" customHeight="1">
      <c r="A14" s="119"/>
      <c r="B14" s="15" t="s">
        <v>40</v>
      </c>
      <c r="C14" s="16">
        <f>Final!N18</f>
        <v>5</v>
      </c>
      <c r="D14" s="69"/>
      <c r="E14" s="17">
        <f>Final!M18</f>
        <v>1</v>
      </c>
      <c r="F14" s="18">
        <f>Final!O16</f>
        <v>4</v>
      </c>
      <c r="G14" s="69"/>
      <c r="H14" s="6">
        <v>1</v>
      </c>
      <c r="I14" s="5">
        <f>IF(H14=1,H14*Final!$P$1*C14,IF(H14=2,H14*Final!$Q$1*C14,IF(H14=3,H14*Final!$R$1*C14,0)))</f>
        <v>4</v>
      </c>
      <c r="J14" s="118"/>
      <c r="K14" s="62">
        <v>5000</v>
      </c>
      <c r="L14" s="123"/>
      <c r="M14" s="123"/>
      <c r="N14" s="24"/>
    </row>
    <row r="15" spans="1:16" ht="19.899999999999999" customHeight="1">
      <c r="A15" s="119"/>
      <c r="B15" s="19" t="s">
        <v>43</v>
      </c>
      <c r="C15" s="16">
        <f>Final!N19</f>
        <v>5</v>
      </c>
      <c r="D15" s="69"/>
      <c r="E15" s="17">
        <f>Final!M19</f>
        <v>2</v>
      </c>
      <c r="F15" s="18">
        <f>Final!O17</f>
        <v>3</v>
      </c>
      <c r="G15" s="69"/>
      <c r="H15" s="6">
        <v>1</v>
      </c>
      <c r="I15" s="5">
        <f>IF(H15=1,H15*Final!$P$1*C15,IF(H15=2,H15*Final!$Q$1*C15,IF(H15=3,H15*Final!$R$1*C15,0)))</f>
        <v>4</v>
      </c>
      <c r="J15" s="118"/>
      <c r="K15" s="62">
        <v>2000</v>
      </c>
      <c r="L15" s="123"/>
      <c r="M15" s="123"/>
      <c r="N15" s="24"/>
    </row>
    <row r="16" spans="1:16" ht="19.899999999999999" customHeight="1">
      <c r="A16" s="119"/>
      <c r="B16" s="15" t="s">
        <v>44</v>
      </c>
      <c r="C16" s="16">
        <f>Final!N20</f>
        <v>4</v>
      </c>
      <c r="D16" s="69"/>
      <c r="E16" s="17">
        <f>Final!M20</f>
        <v>3</v>
      </c>
      <c r="F16" s="18">
        <f>Final!O18</f>
        <v>1.6</v>
      </c>
      <c r="G16" s="69"/>
      <c r="H16" s="6">
        <v>2</v>
      </c>
      <c r="I16" s="5">
        <f>IF(H16=1,H16*Final!$P$1*C16,IF(H16=2,H16*Final!$Q$1*C16,IF(H16=3,H16*Final!$R$1*C16,0)))</f>
        <v>2.4</v>
      </c>
      <c r="J16" s="118"/>
      <c r="K16" s="62">
        <v>5000</v>
      </c>
      <c r="L16" s="123"/>
      <c r="M16" s="123"/>
      <c r="N16" s="24"/>
    </row>
    <row r="17" spans="1:14" ht="19.899999999999999" customHeight="1">
      <c r="A17" s="119"/>
      <c r="B17" s="15" t="s">
        <v>45</v>
      </c>
      <c r="C17" s="16">
        <f>Final!N21</f>
        <v>3</v>
      </c>
      <c r="D17" s="69"/>
      <c r="E17" s="17">
        <f>Final!M21</f>
        <v>3</v>
      </c>
      <c r="F17" s="18">
        <f>Final!O19</f>
        <v>1.2</v>
      </c>
      <c r="G17" s="69"/>
      <c r="H17" s="6">
        <v>1</v>
      </c>
      <c r="I17" s="5">
        <f>IF(H17=1,H17*Final!$P$1*C17,IF(H17=2,H17*Final!$Q$1*C17,IF(H17=3,H17*Final!$R$1*C17,0)))</f>
        <v>2.4000000000000004</v>
      </c>
      <c r="J17" s="118"/>
      <c r="K17" s="62">
        <v>15000</v>
      </c>
      <c r="L17" s="123"/>
      <c r="M17" s="123"/>
      <c r="N17" s="24"/>
    </row>
    <row r="18" spans="1:14" ht="19.899999999999999" customHeight="1">
      <c r="A18" s="119"/>
      <c r="B18" s="15" t="s">
        <v>46</v>
      </c>
      <c r="C18" s="16">
        <f>Final!N22</f>
        <v>3</v>
      </c>
      <c r="D18" s="69"/>
      <c r="E18" s="17">
        <f>Final!M22</f>
        <v>2</v>
      </c>
      <c r="F18" s="18">
        <f>Final!O20</f>
        <v>1.7999999999999998</v>
      </c>
      <c r="G18" s="69"/>
      <c r="H18" s="6">
        <v>2</v>
      </c>
      <c r="I18" s="5">
        <f>IF(H18=1,H18*Final!$P$1*C18,IF(H18=2,H18*Final!$Q$1*C18,IF(H18=3,H18*Final!$R$1*C18,0)))</f>
        <v>1.7999999999999998</v>
      </c>
      <c r="J18" s="118"/>
      <c r="K18" s="62">
        <v>0</v>
      </c>
      <c r="L18" s="124"/>
      <c r="M18" s="124"/>
      <c r="N18" s="24"/>
    </row>
    <row r="19" spans="1:14" ht="19.899999999999999" customHeight="1">
      <c r="A19" s="121" t="s">
        <v>131</v>
      </c>
      <c r="B19" s="15" t="s">
        <v>48</v>
      </c>
      <c r="C19" s="16">
        <f>Final!N23</f>
        <v>2</v>
      </c>
      <c r="D19" s="69">
        <f>SUM(C19:C29)</f>
        <v>15</v>
      </c>
      <c r="E19" s="17">
        <f>Final!M23</f>
        <v>1</v>
      </c>
      <c r="F19" s="18">
        <f>Final!O21</f>
        <v>1.6</v>
      </c>
      <c r="G19" s="69">
        <f>Final!H66</f>
        <v>9.4</v>
      </c>
      <c r="H19" s="6">
        <v>1</v>
      </c>
      <c r="I19" s="5">
        <f>IF(H19=1,H19*Final!$P$1*C19,IF(H19=2,H19*Final!$Q$1*C19,IF(H19=3,H19*Final!$R$1*C19,0)))</f>
        <v>1.6</v>
      </c>
      <c r="J19" s="118">
        <f>SUM(I19:I29)</f>
        <v>10.6</v>
      </c>
      <c r="K19" s="62">
        <v>5000</v>
      </c>
      <c r="L19" s="122">
        <f>SUM(K19:K29)</f>
        <v>41000</v>
      </c>
      <c r="M19" s="122">
        <f>L19/L56*100</f>
        <v>31.477927063339735</v>
      </c>
      <c r="N19" s="24"/>
    </row>
    <row r="20" spans="1:14" ht="19.899999999999999" customHeight="1">
      <c r="A20" s="121"/>
      <c r="B20" s="15" t="s">
        <v>51</v>
      </c>
      <c r="C20" s="16">
        <f>Final!N24</f>
        <v>2</v>
      </c>
      <c r="D20" s="69"/>
      <c r="E20" s="17">
        <f>Final!M24</f>
        <v>1</v>
      </c>
      <c r="F20" s="18">
        <f>Final!O22</f>
        <v>1.6</v>
      </c>
      <c r="G20" s="69"/>
      <c r="H20" s="6">
        <v>1</v>
      </c>
      <c r="I20" s="5">
        <f>IF(H20=1,H20*Final!$P$1*C20,IF(H20=2,H20*Final!$Q$1*C20,IF(H20=3,H20*Final!$R$1*C20,0)))</f>
        <v>1.6</v>
      </c>
      <c r="J20" s="118"/>
      <c r="K20" s="62">
        <v>5000</v>
      </c>
      <c r="L20" s="123"/>
      <c r="M20" s="123"/>
      <c r="N20" s="24"/>
    </row>
    <row r="21" spans="1:14" ht="19.899999999999999" customHeight="1">
      <c r="A21" s="121"/>
      <c r="B21" s="15" t="s">
        <v>52</v>
      </c>
      <c r="C21" s="16">
        <f>Final!N25</f>
        <v>1</v>
      </c>
      <c r="D21" s="69"/>
      <c r="E21" s="17">
        <f>Final!M25</f>
        <v>1</v>
      </c>
      <c r="F21" s="18">
        <f>Final!O23</f>
        <v>0.8</v>
      </c>
      <c r="G21" s="69"/>
      <c r="H21" s="6">
        <v>1</v>
      </c>
      <c r="I21" s="5">
        <f>IF(H21=1,H21*Final!$P$1*C21,IF(H21=2,H21*Final!$Q$1*C21,IF(H21=3,H21*Final!$R$1*C21,0)))</f>
        <v>0.8</v>
      </c>
      <c r="J21" s="118"/>
      <c r="K21" s="62"/>
      <c r="L21" s="123"/>
      <c r="M21" s="123"/>
      <c r="N21" s="24"/>
    </row>
    <row r="22" spans="1:14" ht="19.899999999999999" customHeight="1">
      <c r="A22" s="121"/>
      <c r="B22" s="15" t="s">
        <v>56</v>
      </c>
      <c r="C22" s="16">
        <f>Final!N26</f>
        <v>1</v>
      </c>
      <c r="D22" s="69"/>
      <c r="E22" s="17">
        <f>Final!M26</f>
        <v>2</v>
      </c>
      <c r="F22" s="18">
        <f>Final!O24</f>
        <v>0.6</v>
      </c>
      <c r="G22" s="69"/>
      <c r="H22" s="6">
        <v>1</v>
      </c>
      <c r="I22" s="5">
        <f>IF(H22=1,H22*Final!$P$1*C22,IF(H22=2,H22*Final!$Q$1*C22,IF(H22=3,H22*Final!$R$1*C22,0)))</f>
        <v>0.8</v>
      </c>
      <c r="J22" s="118"/>
      <c r="K22" s="62">
        <v>2000</v>
      </c>
      <c r="L22" s="123"/>
      <c r="M22" s="123"/>
      <c r="N22" s="24"/>
    </row>
    <row r="23" spans="1:14" ht="19.899999999999999" customHeight="1">
      <c r="A23" s="121"/>
      <c r="B23" s="15" t="s">
        <v>58</v>
      </c>
      <c r="C23" s="16">
        <f>Final!N27</f>
        <v>2</v>
      </c>
      <c r="D23" s="69"/>
      <c r="E23" s="17">
        <f>Final!M27</f>
        <v>3</v>
      </c>
      <c r="F23" s="18">
        <f>Final!O25</f>
        <v>0.8</v>
      </c>
      <c r="G23" s="69"/>
      <c r="H23" s="6">
        <v>2</v>
      </c>
      <c r="I23" s="5">
        <f>IF(H23=1,H23*Final!$P$1*C23,IF(H23=2,H23*Final!$Q$1*C23,IF(H23=3,H23*Final!$R$1*C23,0)))</f>
        <v>1.2</v>
      </c>
      <c r="J23" s="118"/>
      <c r="K23" s="62">
        <v>12000</v>
      </c>
      <c r="L23" s="123"/>
      <c r="M23" s="123"/>
      <c r="N23" s="24"/>
    </row>
    <row r="24" spans="1:14" ht="19.899999999999999" customHeight="1">
      <c r="A24" s="121"/>
      <c r="B24" s="15" t="s">
        <v>59</v>
      </c>
      <c r="C24" s="16">
        <f>Final!N28</f>
        <v>1</v>
      </c>
      <c r="D24" s="69"/>
      <c r="E24" s="17">
        <f>Final!M28</f>
        <v>3</v>
      </c>
      <c r="F24" s="18">
        <f>Final!O26</f>
        <v>0.4</v>
      </c>
      <c r="G24" s="69"/>
      <c r="H24" s="6">
        <v>1</v>
      </c>
      <c r="I24" s="5">
        <f>IF(H24=1,H24*Final!$P$1*C24,IF(H24=2,H24*Final!$Q$1*C24,IF(H24=3,H24*Final!$R$1*C24,0)))</f>
        <v>0.8</v>
      </c>
      <c r="J24" s="118"/>
      <c r="K24" s="62">
        <v>5000</v>
      </c>
      <c r="L24" s="123"/>
      <c r="M24" s="123"/>
      <c r="N24" s="24"/>
    </row>
    <row r="25" spans="1:14" ht="19.899999999999999" customHeight="1">
      <c r="A25" s="121"/>
      <c r="B25" s="15" t="s">
        <v>60</v>
      </c>
      <c r="C25" s="16">
        <f>Final!N29</f>
        <v>1</v>
      </c>
      <c r="D25" s="69"/>
      <c r="E25" s="17">
        <f>Final!M29</f>
        <v>1</v>
      </c>
      <c r="F25" s="18">
        <f>Final!O27</f>
        <v>0.8</v>
      </c>
      <c r="G25" s="69"/>
      <c r="H25" s="6">
        <v>1</v>
      </c>
      <c r="I25" s="5">
        <f>IF(H25=1,H25*Final!$P$1*C25,IF(H25=2,H25*Final!$Q$1*C25,IF(H25=3,H25*Final!$R$1*C25,0)))</f>
        <v>0.8</v>
      </c>
      <c r="J25" s="118"/>
      <c r="K25" s="62"/>
      <c r="L25" s="123"/>
      <c r="M25" s="123"/>
      <c r="N25" s="24"/>
    </row>
    <row r="26" spans="1:14" ht="19.899999999999999" customHeight="1">
      <c r="A26" s="121"/>
      <c r="B26" s="15" t="s">
        <v>61</v>
      </c>
      <c r="C26" s="16">
        <f>Final!N30</f>
        <v>2</v>
      </c>
      <c r="D26" s="69"/>
      <c r="E26" s="17">
        <f>Final!M30</f>
        <v>2</v>
      </c>
      <c r="F26" s="18">
        <f>Final!O28</f>
        <v>1.2</v>
      </c>
      <c r="G26" s="69"/>
      <c r="H26" s="6">
        <v>2</v>
      </c>
      <c r="I26" s="5">
        <f>IF(H26=1,H26*Final!$P$1*C26,IF(H26=2,H26*Final!$Q$1*C26,IF(H26=3,H26*Final!$R$1*C26,0)))</f>
        <v>1.2</v>
      </c>
      <c r="J26" s="118"/>
      <c r="K26" s="62">
        <v>0</v>
      </c>
      <c r="L26" s="123"/>
      <c r="M26" s="123"/>
      <c r="N26" s="24"/>
    </row>
    <row r="27" spans="1:14" ht="19.899999999999999" customHeight="1">
      <c r="A27" s="121"/>
      <c r="B27" s="15" t="s">
        <v>63</v>
      </c>
      <c r="C27" s="16">
        <f>Final!N31</f>
        <v>1</v>
      </c>
      <c r="D27" s="69"/>
      <c r="E27" s="17">
        <f>Final!M31</f>
        <v>1</v>
      </c>
      <c r="F27" s="18">
        <f>Final!O29</f>
        <v>0.8</v>
      </c>
      <c r="G27" s="69"/>
      <c r="H27" s="6">
        <v>1</v>
      </c>
      <c r="I27" s="5">
        <f>IF(H27=1,H27*Final!$P$1*C27,IF(H27=2,H27*Final!$Q$1*C27,IF(H27=3,H27*Final!$R$1*C27,0)))</f>
        <v>0.8</v>
      </c>
      <c r="J27" s="118"/>
      <c r="K27" s="62"/>
      <c r="L27" s="123"/>
      <c r="M27" s="123"/>
      <c r="N27" s="24"/>
    </row>
    <row r="28" spans="1:14" ht="19.899999999999999" customHeight="1">
      <c r="A28" s="121"/>
      <c r="B28" s="15" t="s">
        <v>64</v>
      </c>
      <c r="C28" s="16">
        <f>Final!N32</f>
        <v>1</v>
      </c>
      <c r="D28" s="69"/>
      <c r="E28" s="17">
        <f>Final!M32</f>
        <v>3</v>
      </c>
      <c r="F28" s="18">
        <f>Final!O30</f>
        <v>0.4</v>
      </c>
      <c r="G28" s="69"/>
      <c r="H28" s="6">
        <v>2</v>
      </c>
      <c r="I28" s="5">
        <f>IF(H28=1,H28*Final!$P$1*C28,IF(H28=2,H28*Final!$Q$1*C28,IF(H28=3,H28*Final!$R$1*C28,0)))</f>
        <v>0.6</v>
      </c>
      <c r="J28" s="118"/>
      <c r="K28" s="62">
        <v>12000</v>
      </c>
      <c r="L28" s="123"/>
      <c r="M28" s="123"/>
      <c r="N28" s="24"/>
    </row>
    <row r="29" spans="1:14" ht="19.899999999999999" customHeight="1">
      <c r="A29" s="121"/>
      <c r="B29" s="15" t="s">
        <v>65</v>
      </c>
      <c r="C29" s="16">
        <f>Final!N33</f>
        <v>1</v>
      </c>
      <c r="D29" s="69"/>
      <c r="E29" s="17">
        <f>Final!M33</f>
        <v>3</v>
      </c>
      <c r="F29" s="18">
        <f>Final!O31</f>
        <v>0.4</v>
      </c>
      <c r="G29" s="69"/>
      <c r="H29" s="6">
        <v>3</v>
      </c>
      <c r="I29" s="5">
        <f>IF(H29=1,H29*Final!$P$1*C29,IF(H29=2,H29*Final!$Q$1*C29,IF(H29=3,H29*Final!$R$1*C29,0)))</f>
        <v>0.4</v>
      </c>
      <c r="J29" s="118"/>
      <c r="K29" s="62"/>
      <c r="L29" s="124"/>
      <c r="M29" s="124"/>
      <c r="N29" s="24"/>
    </row>
    <row r="30" spans="1:14" ht="21.95" customHeight="1">
      <c r="A30" s="108" t="s">
        <v>135</v>
      </c>
      <c r="B30" s="15" t="s">
        <v>66</v>
      </c>
      <c r="C30" s="16">
        <f>Final!N34</f>
        <v>2</v>
      </c>
      <c r="D30" s="69">
        <f>SUM(C30:C35)</f>
        <v>10</v>
      </c>
      <c r="E30" s="17">
        <f>Final!M34</f>
        <v>2</v>
      </c>
      <c r="F30" s="18">
        <f>Final!O32</f>
        <v>1.2</v>
      </c>
      <c r="G30" s="69">
        <f>Final!H109</f>
        <v>7.1999999999999993</v>
      </c>
      <c r="H30" s="6">
        <v>1</v>
      </c>
      <c r="I30" s="5">
        <f>IF(H30=1,H30*Final!$P$1*C30,IF(H30=2,H30*Final!$Q$1*C30,IF(H30=3,H30*Final!$R$1*C30,0)))</f>
        <v>1.6</v>
      </c>
      <c r="J30" s="118">
        <f>SUM(I30:I35)</f>
        <v>7.6</v>
      </c>
      <c r="K30" s="62">
        <v>4000</v>
      </c>
      <c r="L30" s="122">
        <f>SUM(K30:K35)</f>
        <v>4000</v>
      </c>
      <c r="M30" s="122">
        <f>L30/L56*100</f>
        <v>3.0710172744721689</v>
      </c>
      <c r="N30" s="24"/>
    </row>
    <row r="31" spans="1:14" ht="21.95" customHeight="1">
      <c r="A31" s="108"/>
      <c r="B31" s="15" t="s">
        <v>67</v>
      </c>
      <c r="C31" s="16">
        <f>Final!N35</f>
        <v>2</v>
      </c>
      <c r="D31" s="69"/>
      <c r="E31" s="17">
        <f>Final!M35</f>
        <v>1</v>
      </c>
      <c r="F31" s="18">
        <f>Final!O33</f>
        <v>1.6</v>
      </c>
      <c r="G31" s="69"/>
      <c r="H31" s="6">
        <v>1</v>
      </c>
      <c r="I31" s="5">
        <f>IF(H31=1,H31*Final!$P$1*C31,IF(H31=2,H31*Final!$Q$1*C31,IF(H31=3,H31*Final!$R$1*C31,0)))</f>
        <v>1.6</v>
      </c>
      <c r="J31" s="118"/>
      <c r="K31" s="62"/>
      <c r="L31" s="123"/>
      <c r="M31" s="123"/>
      <c r="N31" s="24"/>
    </row>
    <row r="32" spans="1:14" ht="21.95" customHeight="1">
      <c r="A32" s="108"/>
      <c r="B32" s="15" t="s">
        <v>68</v>
      </c>
      <c r="C32" s="16">
        <f>Final!N36</f>
        <v>1</v>
      </c>
      <c r="D32" s="69"/>
      <c r="E32" s="17">
        <f>Final!M36</f>
        <v>1</v>
      </c>
      <c r="F32" s="18">
        <f>Final!O34</f>
        <v>0.8</v>
      </c>
      <c r="G32" s="69"/>
      <c r="H32" s="6">
        <v>1</v>
      </c>
      <c r="I32" s="5">
        <f>IF(H32=1,H32*Final!$P$1*C32,IF(H32=2,H32*Final!$Q$1*C32,IF(H32=3,H32*Final!$R$1*C32,0)))</f>
        <v>0.8</v>
      </c>
      <c r="J32" s="118"/>
      <c r="K32" s="62"/>
      <c r="L32" s="123"/>
      <c r="M32" s="123"/>
      <c r="N32" s="24"/>
    </row>
    <row r="33" spans="1:14" ht="21.95" customHeight="1">
      <c r="A33" s="108"/>
      <c r="B33" s="15" t="s">
        <v>69</v>
      </c>
      <c r="C33" s="16">
        <f>Final!N37</f>
        <v>2</v>
      </c>
      <c r="D33" s="69"/>
      <c r="E33" s="17">
        <f>Final!M37</f>
        <v>1</v>
      </c>
      <c r="F33" s="18">
        <f>Final!O35</f>
        <v>1.6</v>
      </c>
      <c r="G33" s="69"/>
      <c r="H33" s="6">
        <v>1</v>
      </c>
      <c r="I33" s="5">
        <f>IF(H33=1,H33*Final!$P$1*C33,IF(H33=2,H33*Final!$Q$1*C33,IF(H33=3,H33*Final!$R$1*C33,0)))</f>
        <v>1.6</v>
      </c>
      <c r="J33" s="118"/>
      <c r="K33" s="62"/>
      <c r="L33" s="123"/>
      <c r="M33" s="123"/>
      <c r="N33" s="24"/>
    </row>
    <row r="34" spans="1:14" ht="21.95" customHeight="1">
      <c r="A34" s="108"/>
      <c r="B34" s="15" t="s">
        <v>70</v>
      </c>
      <c r="C34" s="16">
        <f>Final!N38</f>
        <v>2</v>
      </c>
      <c r="D34" s="69"/>
      <c r="E34" s="17">
        <f>Final!M38</f>
        <v>1</v>
      </c>
      <c r="F34" s="18">
        <f>Final!O36</f>
        <v>1.6</v>
      </c>
      <c r="G34" s="69"/>
      <c r="H34" s="6">
        <v>1</v>
      </c>
      <c r="I34" s="5">
        <f>IF(H34=1,H34*Final!$P$1*C34,IF(H34=2,H34*Final!$Q$1*C34,IF(H34=3,H34*Final!$R$1*C34,0)))</f>
        <v>1.6</v>
      </c>
      <c r="J34" s="118"/>
      <c r="K34" s="62"/>
      <c r="L34" s="123"/>
      <c r="M34" s="123"/>
      <c r="N34" s="24"/>
    </row>
    <row r="35" spans="1:14" ht="21.95" customHeight="1">
      <c r="A35" s="108"/>
      <c r="B35" s="15" t="s">
        <v>71</v>
      </c>
      <c r="C35" s="16">
        <f>Final!N39</f>
        <v>1</v>
      </c>
      <c r="D35" s="69"/>
      <c r="E35" s="17">
        <f>Final!M39</f>
        <v>3</v>
      </c>
      <c r="F35" s="18">
        <f>Final!O37</f>
        <v>0.4</v>
      </c>
      <c r="G35" s="69"/>
      <c r="H35" s="6">
        <v>3</v>
      </c>
      <c r="I35" s="5">
        <f>IF(H35=1,H35*Final!$P$1*C35,IF(H35=2,H35*Final!$Q$1*C35,IF(H35=3,H35*Final!$R$1*C35,0)))</f>
        <v>0.4</v>
      </c>
      <c r="J35" s="118"/>
      <c r="K35" s="62"/>
      <c r="L35" s="124"/>
      <c r="M35" s="124"/>
      <c r="N35" s="24"/>
    </row>
    <row r="36" spans="1:14" ht="19.899999999999999" customHeight="1">
      <c r="A36" s="120" t="s">
        <v>73</v>
      </c>
      <c r="B36" s="15" t="s">
        <v>72</v>
      </c>
      <c r="C36" s="16">
        <f>Final!N40</f>
        <v>1</v>
      </c>
      <c r="D36" s="69">
        <f>SUM(C36:C55)</f>
        <v>20</v>
      </c>
      <c r="E36" s="17">
        <f>Final!M40</f>
        <v>1</v>
      </c>
      <c r="F36" s="18">
        <f>Final!O38</f>
        <v>0.8</v>
      </c>
      <c r="G36" s="69">
        <f>Final!H131</f>
        <v>12.400000000000006</v>
      </c>
      <c r="H36" s="6">
        <v>1</v>
      </c>
      <c r="I36" s="5">
        <f>IF(H36=1,H36*Final!$P$1*C36,IF(H36=2,H36*Final!$Q$1*C36,IF(H36=3,H36*Final!$R$1*C36,0)))</f>
        <v>0.8</v>
      </c>
      <c r="J36" s="118">
        <f>SUM(I36:I55)</f>
        <v>14.800000000000004</v>
      </c>
      <c r="K36" s="62"/>
      <c r="L36" s="122">
        <f>SUM(K36:K55)</f>
        <v>35000</v>
      </c>
      <c r="M36" s="122">
        <f>L36/L56*100</f>
        <v>26.871401151631481</v>
      </c>
      <c r="N36" s="24"/>
    </row>
    <row r="37" spans="1:14" ht="19.899999999999999" customHeight="1">
      <c r="A37" s="120"/>
      <c r="B37" s="15" t="s">
        <v>77</v>
      </c>
      <c r="C37" s="16">
        <f>Final!N41</f>
        <v>1</v>
      </c>
      <c r="D37" s="69"/>
      <c r="E37" s="17">
        <f>Final!M41</f>
        <v>1</v>
      </c>
      <c r="F37" s="18">
        <f>Final!O39</f>
        <v>0.8</v>
      </c>
      <c r="G37" s="69"/>
      <c r="H37" s="6">
        <v>1</v>
      </c>
      <c r="I37" s="5">
        <f>IF(H37=1,H37*Final!$P$1*C37,IF(H37=2,H37*Final!$Q$1*C37,IF(H37=3,H37*Final!$R$1*C37,0)))</f>
        <v>0.8</v>
      </c>
      <c r="J37" s="118"/>
      <c r="K37" s="62"/>
      <c r="L37" s="123"/>
      <c r="M37" s="123"/>
      <c r="N37" s="24"/>
    </row>
    <row r="38" spans="1:14" ht="19.899999999999999" customHeight="1">
      <c r="A38" s="120"/>
      <c r="B38" s="15" t="s">
        <v>80</v>
      </c>
      <c r="C38" s="16">
        <f>Final!N42</f>
        <v>1</v>
      </c>
      <c r="D38" s="69"/>
      <c r="E38" s="17">
        <f>Final!M42</f>
        <v>2</v>
      </c>
      <c r="F38" s="18">
        <f>Final!O40</f>
        <v>0.6</v>
      </c>
      <c r="G38" s="69"/>
      <c r="H38" s="6">
        <v>2</v>
      </c>
      <c r="I38" s="5">
        <f>IF(H38=1,H38*Final!$P$1*C38,IF(H38=2,H38*Final!$Q$1*C38,IF(H38=3,H38*Final!$R$1*C38,0)))</f>
        <v>0.6</v>
      </c>
      <c r="J38" s="118"/>
      <c r="K38" s="62">
        <v>0</v>
      </c>
      <c r="L38" s="123"/>
      <c r="M38" s="123"/>
      <c r="N38" s="24"/>
    </row>
    <row r="39" spans="1:14" ht="19.899999999999999" customHeight="1">
      <c r="A39" s="120"/>
      <c r="B39" s="15" t="s">
        <v>81</v>
      </c>
      <c r="C39" s="16">
        <f>Final!N43</f>
        <v>1</v>
      </c>
      <c r="D39" s="69"/>
      <c r="E39" s="17">
        <f>Final!M43</f>
        <v>2</v>
      </c>
      <c r="F39" s="18">
        <f>Final!O41</f>
        <v>0.6</v>
      </c>
      <c r="G39" s="69"/>
      <c r="H39" s="6">
        <v>1</v>
      </c>
      <c r="I39" s="5">
        <f>IF(H39=1,H39*Final!$P$1*C39,IF(H39=2,H39*Final!$Q$1*C39,IF(H39=3,H39*Final!$R$1*C39,0)))</f>
        <v>0.8</v>
      </c>
      <c r="J39" s="118"/>
      <c r="K39" s="62">
        <v>5000</v>
      </c>
      <c r="L39" s="123"/>
      <c r="M39" s="123"/>
      <c r="N39" s="24"/>
    </row>
    <row r="40" spans="1:14" ht="27.6" customHeight="1">
      <c r="A40" s="120"/>
      <c r="B40" s="15" t="s">
        <v>82</v>
      </c>
      <c r="C40" s="16">
        <f>Final!N44</f>
        <v>1</v>
      </c>
      <c r="D40" s="69"/>
      <c r="E40" s="17">
        <f>Final!M44</f>
        <v>1</v>
      </c>
      <c r="F40" s="18">
        <f>Final!O42</f>
        <v>0.8</v>
      </c>
      <c r="G40" s="69"/>
      <c r="H40" s="6">
        <v>1</v>
      </c>
      <c r="I40" s="5">
        <f>IF(H40=1,H40*Final!$P$1*C40,IF(H40=2,H40*Final!$Q$1*C40,IF(H40=3,H40*Final!$R$1*C40,0)))</f>
        <v>0.8</v>
      </c>
      <c r="J40" s="118"/>
      <c r="K40" s="62"/>
      <c r="L40" s="123"/>
      <c r="M40" s="123"/>
      <c r="N40" s="24"/>
    </row>
    <row r="41" spans="1:14" ht="19.899999999999999" customHeight="1">
      <c r="A41" s="120"/>
      <c r="B41" s="15" t="s">
        <v>85</v>
      </c>
      <c r="C41" s="16">
        <f>Final!N45</f>
        <v>1</v>
      </c>
      <c r="D41" s="69"/>
      <c r="E41" s="17">
        <f>Final!M45</f>
        <v>3</v>
      </c>
      <c r="F41" s="18">
        <f>Final!O43</f>
        <v>0.4</v>
      </c>
      <c r="G41" s="69"/>
      <c r="H41" s="6">
        <v>1</v>
      </c>
      <c r="I41" s="5">
        <f>IF(H41=1,H41*Final!$P$1*C41,IF(H41=2,H41*Final!$Q$1*C41,IF(H41=3,H41*Final!$R$1*C41,0)))</f>
        <v>0.8</v>
      </c>
      <c r="J41" s="118"/>
      <c r="K41" s="62">
        <v>3000</v>
      </c>
      <c r="L41" s="123"/>
      <c r="M41" s="123"/>
      <c r="N41" s="24"/>
    </row>
    <row r="42" spans="1:14" ht="28.9" customHeight="1">
      <c r="A42" s="120"/>
      <c r="B42" s="20" t="s">
        <v>86</v>
      </c>
      <c r="C42" s="16">
        <f>Final!N46</f>
        <v>1</v>
      </c>
      <c r="D42" s="69"/>
      <c r="E42" s="17">
        <f>Final!M46</f>
        <v>1</v>
      </c>
      <c r="F42" s="18">
        <f>Final!O44</f>
        <v>0.8</v>
      </c>
      <c r="G42" s="69"/>
      <c r="H42" s="6">
        <v>1</v>
      </c>
      <c r="I42" s="5">
        <f>IF(H42=1,H42*Final!$P$1*C42,IF(H42=2,H42*Final!$Q$1*C42,IF(H42=3,H42*Final!$R$1*C42,0)))</f>
        <v>0.8</v>
      </c>
      <c r="J42" s="118"/>
      <c r="K42" s="62"/>
      <c r="L42" s="123"/>
      <c r="M42" s="123"/>
      <c r="N42" s="24"/>
    </row>
    <row r="43" spans="1:14" ht="28.9" customHeight="1">
      <c r="A43" s="120"/>
      <c r="B43" s="20" t="s">
        <v>89</v>
      </c>
      <c r="C43" s="16">
        <f>Final!N47</f>
        <v>1</v>
      </c>
      <c r="D43" s="69"/>
      <c r="E43" s="17">
        <f>Final!M47</f>
        <v>1</v>
      </c>
      <c r="F43" s="18">
        <f>Final!O45</f>
        <v>0.8</v>
      </c>
      <c r="G43" s="69"/>
      <c r="H43" s="6">
        <v>1</v>
      </c>
      <c r="I43" s="5">
        <f>IF(H43=1,H43*Final!$P$1*C43,IF(H43=2,H43*Final!$Q$1*C43,IF(H43=3,H43*Final!$R$1*C43,0)))</f>
        <v>0.8</v>
      </c>
      <c r="J43" s="118"/>
      <c r="K43" s="62"/>
      <c r="L43" s="123"/>
      <c r="M43" s="123"/>
      <c r="N43" s="24"/>
    </row>
    <row r="44" spans="1:14" ht="24.6" customHeight="1">
      <c r="A44" s="120"/>
      <c r="B44" s="15" t="s">
        <v>90</v>
      </c>
      <c r="C44" s="16">
        <f>Final!N48</f>
        <v>1</v>
      </c>
      <c r="D44" s="69"/>
      <c r="E44" s="17">
        <f>Final!M48</f>
        <v>3</v>
      </c>
      <c r="F44" s="18">
        <f>Final!O46</f>
        <v>0.4</v>
      </c>
      <c r="G44" s="69"/>
      <c r="H44" s="6">
        <v>1</v>
      </c>
      <c r="I44" s="5">
        <f>IF(H44=1,H44*Final!$P$1*C44,IF(H44=2,H44*Final!$Q$1*C44,IF(H44=3,H44*Final!$R$1*C44,0)))</f>
        <v>0.8</v>
      </c>
      <c r="J44" s="118"/>
      <c r="K44" s="62">
        <v>10000</v>
      </c>
      <c r="L44" s="123"/>
      <c r="M44" s="123"/>
      <c r="N44" s="24"/>
    </row>
    <row r="45" spans="1:14" ht="29.25" customHeight="1">
      <c r="A45" s="120"/>
      <c r="B45" s="20" t="s">
        <v>93</v>
      </c>
      <c r="C45" s="16">
        <f>Final!N49</f>
        <v>1</v>
      </c>
      <c r="D45" s="69"/>
      <c r="E45" s="17">
        <f>Final!M49</f>
        <v>3</v>
      </c>
      <c r="F45" s="18">
        <f>Final!O47</f>
        <v>0.4</v>
      </c>
      <c r="G45" s="69"/>
      <c r="H45" s="6">
        <v>2</v>
      </c>
      <c r="I45" s="5">
        <f>IF(H45=1,H45*Final!$P$1*C45,IF(H45=2,H45*Final!$Q$1*C45,IF(H45=3,H45*Final!$R$1*C45,0)))</f>
        <v>0.6</v>
      </c>
      <c r="J45" s="118"/>
      <c r="K45" s="62">
        <v>2000</v>
      </c>
      <c r="L45" s="123"/>
      <c r="M45" s="123"/>
      <c r="N45" s="24"/>
    </row>
    <row r="46" spans="1:14" ht="19.899999999999999" customHeight="1">
      <c r="A46" s="120"/>
      <c r="B46" s="15" t="s">
        <v>94</v>
      </c>
      <c r="C46" s="16">
        <f>Final!N50</f>
        <v>1</v>
      </c>
      <c r="D46" s="69"/>
      <c r="E46" s="17">
        <f>Final!M50</f>
        <v>3</v>
      </c>
      <c r="F46" s="18">
        <f>Final!O48</f>
        <v>0.4</v>
      </c>
      <c r="G46" s="69"/>
      <c r="H46" s="6">
        <v>2</v>
      </c>
      <c r="I46" s="5">
        <f>IF(H46=1,H46*Final!$P$1*C46,IF(H46=2,H46*Final!$Q$1*C46,IF(H46=3,H46*Final!$R$1*C46,0)))</f>
        <v>0.6</v>
      </c>
      <c r="J46" s="118"/>
      <c r="K46" s="62">
        <v>2000</v>
      </c>
      <c r="L46" s="123"/>
      <c r="M46" s="123"/>
      <c r="N46" s="24"/>
    </row>
    <row r="47" spans="1:14" ht="30.6" customHeight="1">
      <c r="A47" s="120"/>
      <c r="B47" s="15" t="s">
        <v>97</v>
      </c>
      <c r="C47" s="16">
        <f>Final!N51</f>
        <v>1</v>
      </c>
      <c r="D47" s="69"/>
      <c r="E47" s="17">
        <f>Final!M51</f>
        <v>3</v>
      </c>
      <c r="F47" s="18">
        <f>Final!O49</f>
        <v>0.4</v>
      </c>
      <c r="G47" s="69"/>
      <c r="H47" s="6">
        <v>2</v>
      </c>
      <c r="I47" s="5">
        <f>IF(H47=1,H47*Final!$P$1*C47,IF(H47=2,H47*Final!$Q$1*C47,IF(H47=3,H47*Final!$R$1*C47,0)))</f>
        <v>0.6</v>
      </c>
      <c r="J47" s="118"/>
      <c r="K47" s="62">
        <v>5000</v>
      </c>
      <c r="L47" s="123"/>
      <c r="M47" s="123"/>
      <c r="N47" s="24"/>
    </row>
    <row r="48" spans="1:14" ht="24.6" customHeight="1">
      <c r="A48" s="120"/>
      <c r="B48" s="15" t="s">
        <v>98</v>
      </c>
      <c r="C48" s="16">
        <f>Final!N52</f>
        <v>1</v>
      </c>
      <c r="D48" s="69"/>
      <c r="E48" s="17">
        <f>Final!M52</f>
        <v>2</v>
      </c>
      <c r="F48" s="18">
        <f>Final!O50</f>
        <v>0.6</v>
      </c>
      <c r="G48" s="69"/>
      <c r="H48" s="6">
        <v>1</v>
      </c>
      <c r="I48" s="5">
        <f>IF(H48=1,H48*Final!$P$1*C48,IF(H48=2,H48*Final!$Q$1*C48,IF(H48=3,H48*Final!$R$1*C48,0)))</f>
        <v>0.8</v>
      </c>
      <c r="J48" s="118"/>
      <c r="K48" s="62">
        <v>1000</v>
      </c>
      <c r="L48" s="123"/>
      <c r="M48" s="123"/>
      <c r="N48" s="24"/>
    </row>
    <row r="49" spans="1:14" ht="19.899999999999999" customHeight="1">
      <c r="A49" s="120"/>
      <c r="B49" s="15" t="s">
        <v>102</v>
      </c>
      <c r="C49" s="16">
        <f>Final!N53</f>
        <v>1</v>
      </c>
      <c r="D49" s="69"/>
      <c r="E49" s="17">
        <f>Final!M53</f>
        <v>2</v>
      </c>
      <c r="F49" s="18">
        <f>Final!O51</f>
        <v>0.6</v>
      </c>
      <c r="G49" s="69"/>
      <c r="H49" s="6">
        <v>1</v>
      </c>
      <c r="I49" s="5">
        <f>IF(H49=1,H49*Final!$P$1*C49,IF(H49=2,H49*Final!$Q$1*C49,IF(H49=3,H49*Final!$R$1*C49,0)))</f>
        <v>0.8</v>
      </c>
      <c r="J49" s="118"/>
      <c r="K49" s="62">
        <v>5000</v>
      </c>
      <c r="L49" s="123"/>
      <c r="M49" s="123"/>
      <c r="N49" s="24"/>
    </row>
    <row r="50" spans="1:14" ht="25.9" customHeight="1">
      <c r="A50" s="120"/>
      <c r="B50" s="15" t="s">
        <v>103</v>
      </c>
      <c r="C50" s="16">
        <f>Final!N54</f>
        <v>1</v>
      </c>
      <c r="D50" s="69"/>
      <c r="E50" s="17">
        <f>Final!M54</f>
        <v>3</v>
      </c>
      <c r="F50" s="18">
        <f>Final!O52</f>
        <v>0.4</v>
      </c>
      <c r="G50" s="69"/>
      <c r="H50" s="6">
        <v>1</v>
      </c>
      <c r="I50" s="5">
        <f>IF(H50=1,H50*Final!$P$1*C50,IF(H50=2,H50*Final!$Q$1*C50,IF(H50=3,H50*Final!$R$1*C50,0)))</f>
        <v>0.8</v>
      </c>
      <c r="J50" s="118"/>
      <c r="K50" s="62">
        <v>2000</v>
      </c>
      <c r="L50" s="123"/>
      <c r="M50" s="123"/>
      <c r="N50" s="24"/>
    </row>
    <row r="51" spans="1:14" ht="19.899999999999999" customHeight="1">
      <c r="A51" s="120"/>
      <c r="B51" s="15" t="s">
        <v>104</v>
      </c>
      <c r="C51" s="16">
        <f>Final!N55</f>
        <v>1</v>
      </c>
      <c r="D51" s="69"/>
      <c r="E51" s="17">
        <f>Final!M55</f>
        <v>1</v>
      </c>
      <c r="F51" s="18">
        <f>Final!O53</f>
        <v>0.8</v>
      </c>
      <c r="G51" s="69"/>
      <c r="H51" s="6">
        <v>1</v>
      </c>
      <c r="I51" s="5">
        <f>IF(H51=1,H51*Final!$P$1*C51,IF(H51=2,H51*Final!$Q$1*C51,IF(H51=3,H51*Final!$R$1*C51,0)))</f>
        <v>0.8</v>
      </c>
      <c r="J51" s="118"/>
      <c r="K51" s="62"/>
      <c r="L51" s="123"/>
      <c r="M51" s="123"/>
      <c r="N51" s="24"/>
    </row>
    <row r="52" spans="1:14" ht="19.899999999999999" customHeight="1">
      <c r="A52" s="120"/>
      <c r="B52" s="15" t="s">
        <v>105</v>
      </c>
      <c r="C52" s="16">
        <f>Final!N56</f>
        <v>1</v>
      </c>
      <c r="D52" s="69"/>
      <c r="E52" s="17">
        <f>Final!M56</f>
        <v>1</v>
      </c>
      <c r="F52" s="18">
        <f>Final!O54</f>
        <v>0.8</v>
      </c>
      <c r="G52" s="69"/>
      <c r="H52" s="6">
        <v>1</v>
      </c>
      <c r="I52" s="5">
        <f>IF(H52=1,H52*Final!$P$1*C52,IF(H52=2,H52*Final!$Q$1*C52,IF(H52=3,H52*Final!$R$1*C52,0)))</f>
        <v>0.8</v>
      </c>
      <c r="J52" s="118"/>
      <c r="K52" s="62"/>
      <c r="L52" s="123"/>
      <c r="M52" s="123"/>
      <c r="N52" s="24"/>
    </row>
    <row r="53" spans="1:14" ht="19.899999999999999" customHeight="1">
      <c r="A53" s="120"/>
      <c r="B53" s="15" t="s">
        <v>106</v>
      </c>
      <c r="C53" s="16">
        <f>Final!N57</f>
        <v>1</v>
      </c>
      <c r="D53" s="69"/>
      <c r="E53" s="17">
        <f>Final!M57</f>
        <v>1</v>
      </c>
      <c r="F53" s="18">
        <f>Final!O55</f>
        <v>0.8</v>
      </c>
      <c r="G53" s="69"/>
      <c r="H53" s="6">
        <v>1</v>
      </c>
      <c r="I53" s="5">
        <f>IF(H53=1,H53*Final!$P$1*C53,IF(H53=2,H53*Final!$Q$1*C53,IF(H53=3,H53*Final!$R$1*C53,0)))</f>
        <v>0.8</v>
      </c>
      <c r="J53" s="118"/>
      <c r="K53" s="62"/>
      <c r="L53" s="123"/>
      <c r="M53" s="123"/>
      <c r="N53" s="24"/>
    </row>
    <row r="54" spans="1:14" ht="19.899999999999999" customHeight="1">
      <c r="A54" s="120"/>
      <c r="B54" s="15" t="s">
        <v>109</v>
      </c>
      <c r="C54" s="16">
        <f>Final!N58</f>
        <v>1</v>
      </c>
      <c r="D54" s="69"/>
      <c r="E54" s="17">
        <f>Final!M58</f>
        <v>3</v>
      </c>
      <c r="F54" s="18">
        <f>Final!O56</f>
        <v>0.4</v>
      </c>
      <c r="G54" s="69"/>
      <c r="H54" s="6">
        <v>3</v>
      </c>
      <c r="I54" s="5">
        <f>IF(H54=1,H54*Final!$P$1*C54,IF(H54=2,H54*Final!$Q$1*C54,IF(H54=3,H54*Final!$R$1*C54,0)))</f>
        <v>0.4</v>
      </c>
      <c r="J54" s="118"/>
      <c r="K54" s="62">
        <v>0</v>
      </c>
      <c r="L54" s="123"/>
      <c r="M54" s="123"/>
      <c r="N54" s="24"/>
    </row>
    <row r="55" spans="1:14" ht="30">
      <c r="A55" s="120"/>
      <c r="B55" s="15" t="s">
        <v>132</v>
      </c>
      <c r="C55" s="16">
        <f>Final!N59</f>
        <v>1</v>
      </c>
      <c r="D55" s="69"/>
      <c r="E55" s="17">
        <f>Final!M59</f>
        <v>1</v>
      </c>
      <c r="F55" s="18">
        <f>Final!O57</f>
        <v>0.8</v>
      </c>
      <c r="G55" s="69"/>
      <c r="H55" s="6">
        <v>1</v>
      </c>
      <c r="I55" s="5">
        <f>IF(H55=1,H55*Final!$P$1*C55,IF(H55=2,H55*Final!$Q$1*C55,IF(H55=3,H55*Final!$R$1*C55,0)))</f>
        <v>0.8</v>
      </c>
      <c r="J55" s="118"/>
      <c r="K55" s="62"/>
      <c r="L55" s="124"/>
      <c r="M55" s="124"/>
      <c r="N55" s="24"/>
    </row>
    <row r="56" spans="1:14" ht="30" customHeight="1" thickBot="1">
      <c r="A56" s="100" t="s">
        <v>130</v>
      </c>
      <c r="B56" s="101"/>
      <c r="C56" s="54">
        <f>SUM(C4:C55)</f>
        <v>100</v>
      </c>
      <c r="D56" s="21">
        <f>SUM(D4:D55)</f>
        <v>100</v>
      </c>
      <c r="E56" s="21">
        <f>SUM(E4:E55)</f>
        <v>94</v>
      </c>
      <c r="F56" s="21">
        <f>SUM(F4:F55)</f>
        <v>65.799999999999983</v>
      </c>
      <c r="G56" s="22">
        <f>SUM(G4:G55)</f>
        <v>65.800000000000011</v>
      </c>
      <c r="H56" s="22"/>
      <c r="I56" s="9"/>
      <c r="J56" s="55">
        <f>SUM(J4:J55)</f>
        <v>75.400000000000006</v>
      </c>
      <c r="K56" s="63">
        <f>SUM(K4:K55)</f>
        <v>130250</v>
      </c>
      <c r="L56" s="63">
        <f>SUM(L4:L55)</f>
        <v>130250</v>
      </c>
      <c r="M56" s="64">
        <f>SUM(M4:M55)</f>
        <v>100</v>
      </c>
      <c r="N56" s="23"/>
    </row>
    <row r="59" spans="1:14">
      <c r="H59" s="65"/>
    </row>
  </sheetData>
  <sheetProtection password="CC5C" sheet="1" objects="1" scenarios="1"/>
  <mergeCells count="35">
    <mergeCell ref="A1:N1"/>
    <mergeCell ref="M4:M8"/>
    <mergeCell ref="M9:M18"/>
    <mergeCell ref="M19:M29"/>
    <mergeCell ref="M30:M35"/>
    <mergeCell ref="G30:G35"/>
    <mergeCell ref="J30:J35"/>
    <mergeCell ref="A2:N2"/>
    <mergeCell ref="M36:M55"/>
    <mergeCell ref="L4:L8"/>
    <mergeCell ref="L9:L18"/>
    <mergeCell ref="L19:L29"/>
    <mergeCell ref="L30:L35"/>
    <mergeCell ref="L36:L55"/>
    <mergeCell ref="D36:D55"/>
    <mergeCell ref="D19:D29"/>
    <mergeCell ref="G19:G29"/>
    <mergeCell ref="J19:J29"/>
    <mergeCell ref="A19:A29"/>
    <mergeCell ref="A56:B56"/>
    <mergeCell ref="H3:J3"/>
    <mergeCell ref="E3:G3"/>
    <mergeCell ref="A30:A35"/>
    <mergeCell ref="D30:D35"/>
    <mergeCell ref="A4:A8"/>
    <mergeCell ref="D4:D8"/>
    <mergeCell ref="G4:G8"/>
    <mergeCell ref="J4:J8"/>
    <mergeCell ref="G36:G55"/>
    <mergeCell ref="J36:J55"/>
    <mergeCell ref="A9:A18"/>
    <mergeCell ref="D9:D18"/>
    <mergeCell ref="G9:G18"/>
    <mergeCell ref="J9:J18"/>
    <mergeCell ref="A36:A55"/>
  </mergeCells>
  <phoneticPr fontId="0" type="noConversion"/>
  <conditionalFormatting sqref="H4:H55">
    <cfRule type="expression" dxfId="0" priority="2" stopIfTrue="1">
      <formula>E4-H4&gt;0</formula>
    </cfRule>
  </conditionalFormatting>
  <dataValidations count="1">
    <dataValidation type="whole" allowBlank="1" showInputMessage="1" showErrorMessage="1" errorTitle="Vazhga valamudan" error="Input value 1 or 2 or 3" promptTitle="Vazhga valamudan" prompt="Input value 1 or 2 or 3" sqref="H4:H55">
      <formula1>1</formula1>
      <formula2>3</formula2>
    </dataValidation>
  </dataValidations>
  <printOptions horizontalCentered="1" verticalCentered="1"/>
  <pageMargins left="0.45" right="0.24" top="0" bottom="0" header="0" footer="0"/>
  <pageSetup paperSize="9" scale="55" orientation="portrait" horizontalDpi="300" verticalDpi="300" r:id="rId1"/>
  <colBreaks count="1" manualBreakCount="1">
    <brk id="14"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Final</vt:lpstr>
      <vt:lpstr>Weightage Final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Govindarajan Sairam</dc:creator>
  <cp:lastModifiedBy>mu53272</cp:lastModifiedBy>
  <cp:lastPrinted>2011-05-21T03:24:35Z</cp:lastPrinted>
  <dcterms:created xsi:type="dcterms:W3CDTF">2011-02-07T20:22:32Z</dcterms:created>
  <dcterms:modified xsi:type="dcterms:W3CDTF">2011-10-31T06:11:32Z</dcterms:modified>
</cp:coreProperties>
</file>